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730" windowHeight="11760" firstSheet="1" activeTab="2"/>
  </bookViews>
  <sheets>
    <sheet name="нарматив дох" sheetId="11" r:id="rId1"/>
    <sheet name="приложение 5" sheetId="6" r:id="rId2"/>
    <sheet name="приложение 3" sheetId="2" r:id="rId3"/>
    <sheet name="приложение 2" sheetId="3" r:id="rId4"/>
  </sheets>
  <externalReferences>
    <externalReference r:id="rId5"/>
  </externalReferences>
  <definedNames>
    <definedName name="__bookmark_1" localSheetId="0">[1]Доходы_НОВ!#REF!</definedName>
    <definedName name="__bookmark_1">[1]Доходы_НОВ!#REF!</definedName>
    <definedName name="__bookmark_3" localSheetId="0">#REF!</definedName>
    <definedName name="__bookmark_3">#REF!</definedName>
    <definedName name="__bookmark_4" localSheetId="0">#REF!</definedName>
    <definedName name="__bookmark_4">#REF!</definedName>
    <definedName name="__bookmark_5" localSheetId="0">#REF!</definedName>
    <definedName name="__bookmark_5">#REF!</definedName>
    <definedName name="_xlnm._FilterDatabase" localSheetId="3" hidden="1">'приложение 2'!$N$15:$AA$39</definedName>
    <definedName name="_xlnm._FilterDatabase" localSheetId="2" hidden="1">'приложение 3'!$M$14:$Z$118</definedName>
    <definedName name="_xlnm.Print_Titles" localSheetId="3">'приложение 2'!$14:$15</definedName>
    <definedName name="_xlnm.Print_Area" localSheetId="0">'нарматив дох'!$A$1:$C$43</definedName>
    <definedName name="ттт">[1]Доходы_НОВ!#REF!</definedName>
  </definedNames>
  <calcPr calcId="124519"/>
</workbook>
</file>

<file path=xl/calcChain.xml><?xml version="1.0" encoding="utf-8"?>
<calcChain xmlns="http://schemas.openxmlformats.org/spreadsheetml/2006/main">
  <c r="X116" i="2"/>
  <c r="Y100"/>
  <c r="Y99" s="1"/>
  <c r="X96"/>
  <c r="Y22" i="3"/>
  <c r="D38" i="6"/>
  <c r="D37" s="1"/>
  <c r="D36" s="1"/>
  <c r="Z37" i="2"/>
  <c r="Y91"/>
  <c r="Y114"/>
  <c r="Y113" s="1"/>
  <c r="Y112" s="1"/>
  <c r="Y111" s="1"/>
  <c r="Y110" s="1"/>
  <c r="Y109" s="1"/>
  <c r="Z114"/>
  <c r="Z113" s="1"/>
  <c r="Z112" s="1"/>
  <c r="Z111" s="1"/>
  <c r="Z110" s="1"/>
  <c r="Z109" s="1"/>
  <c r="Z94"/>
  <c r="X99"/>
  <c r="Y65"/>
  <c r="Y64" s="1"/>
  <c r="Z65"/>
  <c r="Z64" s="1"/>
  <c r="X65"/>
  <c r="X64" s="1"/>
  <c r="Z100"/>
  <c r="Z99" s="1"/>
  <c r="X100"/>
  <c r="Y97"/>
  <c r="Y96" s="1"/>
  <c r="Z97"/>
  <c r="Z96" s="1"/>
  <c r="X97"/>
  <c r="Y94"/>
  <c r="Y93" s="1"/>
  <c r="Z93"/>
  <c r="X94"/>
  <c r="X93" s="1"/>
  <c r="X91"/>
  <c r="X90" s="1"/>
  <c r="Z91"/>
  <c r="Y35"/>
  <c r="Z35"/>
  <c r="X35"/>
  <c r="Y37"/>
  <c r="X37"/>
  <c r="Y31"/>
  <c r="Y30" s="1"/>
  <c r="Z31"/>
  <c r="Z30" s="1"/>
  <c r="X31"/>
  <c r="X30" s="1"/>
  <c r="Y28"/>
  <c r="Y27" s="1"/>
  <c r="Z28"/>
  <c r="Z27" s="1"/>
  <c r="X28"/>
  <c r="X27" s="1"/>
  <c r="E38" i="6"/>
  <c r="E37" s="1"/>
  <c r="E36" s="1"/>
  <c r="C38"/>
  <c r="C37" s="1"/>
  <c r="C36" s="1"/>
  <c r="E34"/>
  <c r="E33" s="1"/>
  <c r="E32" s="1"/>
  <c r="D34"/>
  <c r="D33" s="1"/>
  <c r="D32" s="1"/>
  <c r="C34"/>
  <c r="C33" s="1"/>
  <c r="C32" s="1"/>
  <c r="E28"/>
  <c r="D28"/>
  <c r="C28"/>
  <c r="E26"/>
  <c r="D26"/>
  <c r="C26"/>
  <c r="E25"/>
  <c r="D25"/>
  <c r="C25"/>
  <c r="E23"/>
  <c r="D23"/>
  <c r="C23"/>
  <c r="E21"/>
  <c r="D21"/>
  <c r="C21"/>
  <c r="C20" s="1"/>
  <c r="C19"/>
  <c r="E17"/>
  <c r="D17"/>
  <c r="C17"/>
  <c r="E15"/>
  <c r="D15"/>
  <c r="C15"/>
  <c r="E14"/>
  <c r="D14"/>
  <c r="C14"/>
  <c r="D13"/>
  <c r="AA35" i="3"/>
  <c r="AA33"/>
  <c r="AA29"/>
  <c r="AA26"/>
  <c r="AA22"/>
  <c r="AA20"/>
  <c r="AA16"/>
  <c r="Z35"/>
  <c r="Z33"/>
  <c r="Z29"/>
  <c r="Z26"/>
  <c r="Z22"/>
  <c r="Z20"/>
  <c r="Z16"/>
  <c r="Y35"/>
  <c r="Y29"/>
  <c r="Y26"/>
  <c r="Y20"/>
  <c r="Y16"/>
  <c r="Y33"/>
  <c r="Y38"/>
  <c r="Z107" i="2"/>
  <c r="Z106" s="1"/>
  <c r="Z105" s="1"/>
  <c r="Z104" s="1"/>
  <c r="Z90"/>
  <c r="Z85"/>
  <c r="Z84" s="1"/>
  <c r="Z83" s="1"/>
  <c r="Z82" s="1"/>
  <c r="Z81" s="1"/>
  <c r="Z79"/>
  <c r="Z78" s="1"/>
  <c r="Z77" s="1"/>
  <c r="Z76" s="1"/>
  <c r="Z75" s="1"/>
  <c r="Z72"/>
  <c r="Z71" s="1"/>
  <c r="Z69"/>
  <c r="Z68" s="1"/>
  <c r="Z60"/>
  <c r="Z59" s="1"/>
  <c r="Z57"/>
  <c r="Z56" s="1"/>
  <c r="Z50"/>
  <c r="Z49" s="1"/>
  <c r="Z48" s="1"/>
  <c r="Z47" s="1"/>
  <c r="Z44"/>
  <c r="Z43" s="1"/>
  <c r="Z42" s="1"/>
  <c r="Z41" s="1"/>
  <c r="Z40" s="1"/>
  <c r="Z24"/>
  <c r="Z23" s="1"/>
  <c r="Z22" s="1"/>
  <c r="Z19"/>
  <c r="Z18" s="1"/>
  <c r="Z17" s="1"/>
  <c r="Y107"/>
  <c r="Y106" s="1"/>
  <c r="Y105" s="1"/>
  <c r="Y104" s="1"/>
  <c r="Y90"/>
  <c r="Y85"/>
  <c r="Y84" s="1"/>
  <c r="Y83" s="1"/>
  <c r="Y82" s="1"/>
  <c r="Y81" s="1"/>
  <c r="Y79"/>
  <c r="Y78" s="1"/>
  <c r="Y77" s="1"/>
  <c r="Y76" s="1"/>
  <c r="Y75" s="1"/>
  <c r="Y72"/>
  <c r="Y71" s="1"/>
  <c r="Y69"/>
  <c r="Y68" s="1"/>
  <c r="Y60"/>
  <c r="Y59" s="1"/>
  <c r="Y57"/>
  <c r="Y56" s="1"/>
  <c r="Y50"/>
  <c r="Y49" s="1"/>
  <c r="Y48" s="1"/>
  <c r="Y47" s="1"/>
  <c r="Y44"/>
  <c r="Y43" s="1"/>
  <c r="Y42" s="1"/>
  <c r="Y41" s="1"/>
  <c r="Y40" s="1"/>
  <c r="Y24"/>
  <c r="Y23" s="1"/>
  <c r="Y22" s="1"/>
  <c r="Y19"/>
  <c r="Y18" s="1"/>
  <c r="Y17" s="1"/>
  <c r="X19"/>
  <c r="X18" s="1"/>
  <c r="X17" s="1"/>
  <c r="X24"/>
  <c r="X23" s="1"/>
  <c r="X44"/>
  <c r="X43" s="1"/>
  <c r="X42" s="1"/>
  <c r="X41" s="1"/>
  <c r="X40" s="1"/>
  <c r="X50"/>
  <c r="X49" s="1"/>
  <c r="X48" s="1"/>
  <c r="X47" s="1"/>
  <c r="X57"/>
  <c r="X56" s="1"/>
  <c r="X60"/>
  <c r="X59" s="1"/>
  <c r="X69"/>
  <c r="X68" s="1"/>
  <c r="X72"/>
  <c r="X71" s="1"/>
  <c r="X79"/>
  <c r="X78" s="1"/>
  <c r="X77" s="1"/>
  <c r="X76" s="1"/>
  <c r="X75" s="1"/>
  <c r="X85"/>
  <c r="X84" s="1"/>
  <c r="X83" s="1"/>
  <c r="X82" s="1"/>
  <c r="X81" s="1"/>
  <c r="X107"/>
  <c r="X106" s="1"/>
  <c r="X105" s="1"/>
  <c r="X104" s="1"/>
  <c r="X114"/>
  <c r="X113" s="1"/>
  <c r="X112" s="1"/>
  <c r="X111" s="1"/>
  <c r="X110" s="1"/>
  <c r="X109" s="1"/>
  <c r="C31" i="6" l="1"/>
  <c r="X89" i="2"/>
  <c r="X88" s="1"/>
  <c r="Z89"/>
  <c r="Z88" s="1"/>
  <c r="E31" i="6"/>
  <c r="D31"/>
  <c r="Y89" i="2"/>
  <c r="Y88" s="1"/>
  <c r="C13" i="6"/>
  <c r="E13"/>
  <c r="D20"/>
  <c r="E20"/>
  <c r="X22" i="2"/>
  <c r="X21" s="1"/>
  <c r="Y21"/>
  <c r="Z21"/>
  <c r="X67"/>
  <c r="X63" s="1"/>
  <c r="X62" s="1"/>
  <c r="X103"/>
  <c r="X102" s="1"/>
  <c r="Y67"/>
  <c r="Y34"/>
  <c r="Y33" s="1"/>
  <c r="Y16" s="1"/>
  <c r="Z34"/>
  <c r="Z33" s="1"/>
  <c r="X55"/>
  <c r="X54" s="1"/>
  <c r="X53" s="1"/>
  <c r="Y103"/>
  <c r="Y102" s="1"/>
  <c r="Y39" i="3"/>
  <c r="D30" i="6"/>
  <c r="D12" s="1"/>
  <c r="C30"/>
  <c r="C12" s="1"/>
  <c r="E30"/>
  <c r="E12" s="1"/>
  <c r="Z55" i="2"/>
  <c r="Z54" s="1"/>
  <c r="Z53" s="1"/>
  <c r="Z103"/>
  <c r="Z102" s="1"/>
  <c r="Z67"/>
  <c r="Y55"/>
  <c r="Y54" s="1"/>
  <c r="Y53" s="1"/>
  <c r="X34"/>
  <c r="X33" s="1"/>
  <c r="Z87" l="1"/>
  <c r="Z74" s="1"/>
  <c r="Y74"/>
  <c r="Y87"/>
  <c r="X74"/>
  <c r="X87"/>
  <c r="Y63"/>
  <c r="Y62" s="1"/>
  <c r="Y52" s="1"/>
  <c r="Y116" s="1"/>
  <c r="Y117" s="1"/>
  <c r="Z63"/>
  <c r="Z62" s="1"/>
  <c r="Z52" s="1"/>
  <c r="Z16"/>
  <c r="X16"/>
  <c r="X52"/>
  <c r="Z116" l="1"/>
  <c r="Z117" s="1"/>
  <c r="X118"/>
  <c r="Y118"/>
  <c r="Z38" i="3"/>
  <c r="Z39" s="1"/>
  <c r="Z118" i="2" l="1"/>
  <c r="AA38" i="3"/>
  <c r="AA39" s="1"/>
</calcChain>
</file>

<file path=xl/sharedStrings.xml><?xml version="1.0" encoding="utf-8"?>
<sst xmlns="http://schemas.openxmlformats.org/spreadsheetml/2006/main" count="931" uniqueCount="322">
  <si>
    <t>ВСЕГО РАСХОДОВ</t>
  </si>
  <si>
    <t/>
  </si>
  <si>
    <t>Условно утвержденные расходы</t>
  </si>
  <si>
    <t>00000</t>
  </si>
  <si>
    <t>00</t>
  </si>
  <si>
    <t>0</t>
  </si>
  <si>
    <t>320</t>
  </si>
  <si>
    <t>01</t>
  </si>
  <si>
    <t>A</t>
  </si>
  <si>
    <t>85</t>
  </si>
  <si>
    <t>85A01L0200</t>
  </si>
  <si>
    <t>Социальные выплаты гражданам, кроме публичных нормативных социальных выплат</t>
  </si>
  <si>
    <t>Социальные выплаты на приобретение жилья молодым семьям, в том числе отдельным категориям граждан</t>
  </si>
  <si>
    <t>85A0100000</t>
  </si>
  <si>
    <t>Основное мероприятие "Финансирование мероприятий по представлению социальных выплат на приобретение жилья молодым семьям, в том числе отдельным категориям граждан"</t>
  </si>
  <si>
    <t>85A0000000</t>
  </si>
  <si>
    <t>Подпрограмма "Обеспечение жильем молодых семей на 2014-2020 годы"</t>
  </si>
  <si>
    <t>8500000000</t>
  </si>
  <si>
    <t>Социальное обеспечение населения</t>
  </si>
  <si>
    <t>Пенсионное обеспечение</t>
  </si>
  <si>
    <t>СОЦИАЛЬНАЯ ПОЛИТИКА</t>
  </si>
  <si>
    <t>610</t>
  </si>
  <si>
    <t>70011</t>
  </si>
  <si>
    <t>2</t>
  </si>
  <si>
    <t>81</t>
  </si>
  <si>
    <t>8120170011</t>
  </si>
  <si>
    <t>Субсидии бюджетным учреждениям</t>
  </si>
  <si>
    <t>Сохранение и развитие культуры</t>
  </si>
  <si>
    <t>8120100000</t>
  </si>
  <si>
    <t>Основное мероприятие "Сохранение и развитие культуры"</t>
  </si>
  <si>
    <t>8120000000</t>
  </si>
  <si>
    <t>Подпрограмма "Культура"</t>
  </si>
  <si>
    <t>8100000000</t>
  </si>
  <si>
    <t>Муниципальная программа "Развитие культуры села на 2014-2018 годы"</t>
  </si>
  <si>
    <t>Культура</t>
  </si>
  <si>
    <t>КУЛЬТУРА, КИНЕМАТОГРАФИЯ</t>
  </si>
  <si>
    <t>240</t>
  </si>
  <si>
    <t>90038</t>
  </si>
  <si>
    <t>03</t>
  </si>
  <si>
    <t>6</t>
  </si>
  <si>
    <t>8560390038</t>
  </si>
  <si>
    <t>Иные закупки товаров, работ и услуг для обеспечения государственных (муниципальных) нужд</t>
  </si>
  <si>
    <t>Освещение улиц</t>
  </si>
  <si>
    <t>8560300000</t>
  </si>
  <si>
    <t>Основное мероприятие "Освещение улиц"</t>
  </si>
  <si>
    <t>90036</t>
  </si>
  <si>
    <t>8560190036</t>
  </si>
  <si>
    <t>Благоустройство территории поселения</t>
  </si>
  <si>
    <t>8560100000</t>
  </si>
  <si>
    <t>Основное мероприятие "Благоустройство территории поселения"</t>
  </si>
  <si>
    <t>8560000000</t>
  </si>
  <si>
    <t>Подпрограмма "Развитие в сфере благоустройства территории"</t>
  </si>
  <si>
    <t>Благоустройство</t>
  </si>
  <si>
    <t>90035</t>
  </si>
  <si>
    <t>5</t>
  </si>
  <si>
    <t>8550390035</t>
  </si>
  <si>
    <t>Мероприятия в области коммунального хозяйства</t>
  </si>
  <si>
    <t>8550300000</t>
  </si>
  <si>
    <t>Основное мероприятие "Мероприятия в области коммунального хозяйства"</t>
  </si>
  <si>
    <t>8550000000</t>
  </si>
  <si>
    <t>Подпрограмма "Коммунальное хозяйство и модернизация объектов коммунальной инфраструктуры"</t>
  </si>
  <si>
    <t>Коммунальное хозяйство</t>
  </si>
  <si>
    <t>90032</t>
  </si>
  <si>
    <t>02</t>
  </si>
  <si>
    <t>4</t>
  </si>
  <si>
    <t>8540290032</t>
  </si>
  <si>
    <t>Мероприятия в области жилищного фонда</t>
  </si>
  <si>
    <t>8540200000</t>
  </si>
  <si>
    <t>Основное мероприятие "Мероприятия в области жилищного фонда"</t>
  </si>
  <si>
    <t>8540000000</t>
  </si>
  <si>
    <t>Подпрограмма "Жилищное хозяйство"</t>
  </si>
  <si>
    <t>Жилищное хозяйство</t>
  </si>
  <si>
    <t>ЖИЛИЩНО-КОММУНАЛЬНОЕ ХОЗЯЙСТВО</t>
  </si>
  <si>
    <t>410</t>
  </si>
  <si>
    <t>S0010</t>
  </si>
  <si>
    <t>3</t>
  </si>
  <si>
    <t>85303S0010</t>
  </si>
  <si>
    <t>Бюджетные инвестиции</t>
  </si>
  <si>
    <t>Разработка проекта местных нормативов градостроительного проектирования</t>
  </si>
  <si>
    <t>8530300000</t>
  </si>
  <si>
    <t>Основное мероприятие "Разработка проекта местных нормативов градостроительного проектирования муниципальных образований Оренбургского района "Оренбургской области</t>
  </si>
  <si>
    <t>S0820</t>
  </si>
  <si>
    <t>85302S0820</t>
  </si>
  <si>
    <t>Расходы по подготовке документов для внесения в государственный кадастр недвижимости</t>
  </si>
  <si>
    <t>8530200000</t>
  </si>
  <si>
    <t>Основное мероприятие "Проведение мероприятий в области градостроительной деятельности"</t>
  </si>
  <si>
    <t>8530000000</t>
  </si>
  <si>
    <t>Подпрограмма "Развитие системы градорегулирования"</t>
  </si>
  <si>
    <t>Другие вопросы в области национальной экономики</t>
  </si>
  <si>
    <t>90050</t>
  </si>
  <si>
    <t>06</t>
  </si>
  <si>
    <t>8520690050</t>
  </si>
  <si>
    <t>Содержание сети автомобильных дорог общего пользования местного значения</t>
  </si>
  <si>
    <t>8520600000</t>
  </si>
  <si>
    <t>Основное мероприятие "Содержание сети автомобильных дорог общего пользования местного значения"</t>
  </si>
  <si>
    <t>90049</t>
  </si>
  <si>
    <t>05</t>
  </si>
  <si>
    <t>8520590049</t>
  </si>
  <si>
    <t>Капитальный ремонт и ремонт сети автомобильных дорог местного значения</t>
  </si>
  <si>
    <t>8520500000</t>
  </si>
  <si>
    <t>Основное мероприятие "Капитальный ремонт и ремонт сети автомобильных дорог местного значения"</t>
  </si>
  <si>
    <t>8520000000</t>
  </si>
  <si>
    <t>Подпрограмма "Дорожное хозяйство"</t>
  </si>
  <si>
    <t>Дорожное хозяйство (дорожные фонды)</t>
  </si>
  <si>
    <t>НАЦИОНАЛЬНАЯ ЭКОНОМИКА</t>
  </si>
  <si>
    <t>Обеспечение пожарной безопасности</t>
  </si>
  <si>
    <t>Защита населения и территории от чрезвычайных ситуаций природного и техногенного характера, гражданская оборона</t>
  </si>
  <si>
    <t>59301</t>
  </si>
  <si>
    <t>75</t>
  </si>
  <si>
    <t>7500059301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</si>
  <si>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(содержание)</t>
  </si>
  <si>
    <t>7500000000</t>
  </si>
  <si>
    <t>НЕПРОГРАММНЫЕ МЕРОПРИЯТИЯ ПОСЕЛЕНИЙ</t>
  </si>
  <si>
    <t>Органы юстиции</t>
  </si>
  <si>
    <t>НАЦИОНАЛЬНАЯ БЕЗОПАСНОСТЬ И ПРАВООХРАНИТЕЛЬНАЯ ДЕЯТЕЛЬНОСТЬ</t>
  </si>
  <si>
    <t>51180</t>
  </si>
  <si>
    <t>04</t>
  </si>
  <si>
    <t>86</t>
  </si>
  <si>
    <t>8600451180</t>
  </si>
  <si>
    <t>120</t>
  </si>
  <si>
    <t>Расходы на выплаты персоналу государственных (муниципальных) органов</t>
  </si>
  <si>
    <t>Осуществление первичного воинского учета на территориях, где отсутствуют военные комиссариаты</t>
  </si>
  <si>
    <t>8600400000</t>
  </si>
  <si>
    <t>Основное мероприятие "Осуществление переданных полномочий из бюджетов других уровней"</t>
  </si>
  <si>
    <t>8600000000</t>
  </si>
  <si>
    <t>Мобилизационная и вневойсковая подготовка</t>
  </si>
  <si>
    <t>НАЦИОНАЛЬНАЯ ОБОРОНА</t>
  </si>
  <si>
    <t>850</t>
  </si>
  <si>
    <t>90010</t>
  </si>
  <si>
    <t>7500090010</t>
  </si>
  <si>
    <t>Уплата налогов, сборов и иных платежей</t>
  </si>
  <si>
    <t>Выполнение других общегосударственных вопросов</t>
  </si>
  <si>
    <t>90004</t>
  </si>
  <si>
    <t>7500090004</t>
  </si>
  <si>
    <t>Уплата членских взносов</t>
  </si>
  <si>
    <t>Другие общегосударственные вопросы</t>
  </si>
  <si>
    <t>10002</t>
  </si>
  <si>
    <t>8600110002</t>
  </si>
  <si>
    <t>Содержание аппарата администрации МО</t>
  </si>
  <si>
    <t>8600100000</t>
  </si>
  <si>
    <t>Основное мероприятие "Обеспечение деятельности органов местного самоуправления"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</si>
  <si>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</si>
  <si>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10001</t>
  </si>
  <si>
    <t>7500010001</t>
  </si>
  <si>
    <t>Обеспечение деятельности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</si>
  <si>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</si>
  <si>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</si>
  <si>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2018 год</t>
  </si>
  <si>
    <t>КОСГУ</t>
  </si>
  <si>
    <t>ВР</t>
  </si>
  <si>
    <t>ЦСР</t>
  </si>
  <si>
    <t>целевая статья</t>
  </si>
  <si>
    <t>ПР</t>
  </si>
  <si>
    <t>РЗ</t>
  </si>
  <si>
    <t>ВЕД</t>
  </si>
  <si>
    <t>НАИМЕНОВАНИЕ</t>
  </si>
  <si>
    <t>рублей</t>
  </si>
  <si>
    <t>муниципального образования</t>
  </si>
  <si>
    <t>к решению Совета депутатов</t>
  </si>
  <si>
    <t>2019 год</t>
  </si>
  <si>
    <t>Итого расходов</t>
  </si>
  <si>
    <t>КЛАССИФИКАЦИИ РАСХОДОВ БЮДЖЕТОВ</t>
  </si>
  <si>
    <t>0000000000</t>
  </si>
  <si>
    <t xml:space="preserve">                                                    </t>
  </si>
  <si>
    <t xml:space="preserve">                 к решению Совета депутатов</t>
  </si>
  <si>
    <t>ИСТОЧНИКИ ВНУТРЕННЕГО ФИНАНСИРОВАНИЯ ДЕФИЦИТА БЮДЖЕТА</t>
  </si>
  <si>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</si>
  <si>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</si>
  <si>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90  00  00  00  00  0000  000</t>
  </si>
  <si>
    <t>Источники финансирования дефицита бюджета - всего</t>
  </si>
  <si>
    <t>01  00  00  00  00  0000  000</t>
  </si>
  <si>
    <t>ИСТОЧНИКИ ВНУТРЕННЕГО ФИНАНСИРОВАНИЯ ДЕФИЦИТОВ БЮДЖЕТОВ</t>
  </si>
  <si>
    <t>01  02  00  00  00  0000  000</t>
  </si>
  <si>
    <t>Кредиты кредитных организаций в валюте Российской Федерации</t>
  </si>
  <si>
    <t>01  02  00  00  00  0000  700</t>
  </si>
  <si>
    <t>Получение кредитов от кредитных организаций в валюте Российской Федерации</t>
  </si>
  <si>
    <t>01  02  00  00  10  0000  710</t>
  </si>
  <si>
    <t>Получение кредитов от кредитных организаций бюджетами сельских поселений в валюте Российской Федерации</t>
  </si>
  <si>
    <t>01  02  00  00  00  0000  800</t>
  </si>
  <si>
    <t>Погашение кредитов, предоставленных кредитными организациями в валюте Российской Федерации</t>
  </si>
  <si>
    <t>01  02  00  00  10  0000  810</t>
  </si>
  <si>
    <t>Погашение бюджетами сельских поселений кредитов от кредитных организаций в валюте Российской Федерации</t>
  </si>
  <si>
    <t>01  03  00  00  00  0000  000</t>
  </si>
  <si>
    <t>Бюджетные кредиты от других бюджетов бюджетной системы Российской Федерации</t>
  </si>
  <si>
    <t>01  03  01  00  00  0000  000</t>
  </si>
  <si>
    <t xml:space="preserve">Бюджетные кредиты от других бюджетов бюджетной системы Российской Федерации в валюте Российской Федерации </t>
  </si>
  <si>
    <t>01  03  01  00  00  0000  700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</si>
  <si>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</si>
  <si>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01  03  01  00  10  0000  710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</si>
  <si>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</si>
  <si>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01  03  01  00  00  0000  800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</si>
  <si>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</si>
  <si>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01  03  01  00  10  0000  810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</si>
  <si>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</si>
  <si>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01  06  00  00  00  0000  000</t>
  </si>
  <si>
    <t>Иные источники внутреннего финансирования дефицитов бюджетов</t>
  </si>
  <si>
    <t>01  06  04  01  00  0000  000</t>
  </si>
  <si>
    <t>Исполнение государственных и муниципальных гарантий в валюте Российской Федерации</t>
  </si>
  <si>
    <t>01  06  04  01  10  0000  810</t>
  </si>
  <si>
    <t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</si>
  <si>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01  06  05  00  00  0000  600</t>
  </si>
  <si>
    <t>Возврат бюджетных кредитов, предоставленных внутри страны в валюте Российской Федерации</t>
  </si>
  <si>
    <t>01  06  05  01  10  0000  640</t>
  </si>
  <si>
    <t>Возврат бюджетных кредитов, предоставленных юридическим лицам из бюджетов сельских поселений в валюте Российской Федерации</t>
  </si>
  <si>
    <t xml:space="preserve">Изменение остатков средств </t>
  </si>
  <si>
    <t>01  05  00  00  00  0000  000</t>
  </si>
  <si>
    <t>Изменение остатков средств на счетах по учету средств бюджетов</t>
  </si>
  <si>
    <t>01  05  00  00  00  0000  500</t>
  </si>
  <si>
    <t>Увеличение остатков средств бюджетов</t>
  </si>
  <si>
    <t>01  05  02  01  00  0000  510</t>
  </si>
  <si>
    <t>Увеличение прочих остатков денежных средств бюджетов</t>
  </si>
  <si>
    <t>01  05  02  01  10  0000  510</t>
  </si>
  <si>
    <t>Увеличение прочих остатков денежных средств бюджетов сельских поселений</t>
  </si>
  <si>
    <t>01  05  00  00  00  0000  600</t>
  </si>
  <si>
    <t>Уменьшение остатков средств бюджетов</t>
  </si>
  <si>
    <t>01  05  02  00  00  0000  600</t>
  </si>
  <si>
    <t>Уменьшение прочих остатков средств бюджетов</t>
  </si>
  <si>
    <t>01  05  02  01  00  0000  610</t>
  </si>
  <si>
    <t>Уменьшение прочих остатков денежных средств бюджетов</t>
  </si>
  <si>
    <t>01  05  02  01  10  0000  610</t>
  </si>
  <si>
    <t>Уменьшение прочих остатков денежных средств бюджетов сельских поселений</t>
  </si>
  <si>
    <t>2 02 15001 10 0001 151</t>
  </si>
  <si>
    <t>2 02 15001 10 0002 151</t>
  </si>
  <si>
    <t>2 02 15002 10 0002 151</t>
  </si>
  <si>
    <t>Дотации бюджетам сельских поселений на поддержку мер по обеспечению сбалансированности бюджетов, за счет средств районного бюджета</t>
  </si>
  <si>
    <t>2 02 35930 10 0000 151</t>
  </si>
  <si>
    <t>Субвенции бюджетам сельских поселений на государственную регистрацию актов гражданского состояния</t>
  </si>
  <si>
    <t>2 02 35118 10 0000 151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</si>
  <si>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</si>
  <si>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2 02 45160 10 0000 151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</si>
  <si>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</si>
  <si>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2 02 49999 10 0000 151</t>
  </si>
  <si>
    <t>Прочие межбюджетные трансферты, передаваемые бюджетам сельских поселений</t>
  </si>
  <si>
    <t>2 02 49999 10 0051 151</t>
  </si>
  <si>
    <t>Прочие межбюджетные трансферты, передаваемые бюджетам сельских поселений на реализацию федеральных целевых программ (молодые семьи)</t>
  </si>
  <si>
    <t>Прочие межбюджетные трансферты, передаваемые бюджетам сельских поселений на софинансирование капитальных вложений в объекты муниципальной собственности</t>
  </si>
  <si>
    <t>2 02 49999 10 0216 151</t>
  </si>
  <si>
    <t>Прочие безвозмездные поступления в бюджеты сельских поселений</t>
  </si>
  <si>
    <t xml:space="preserve">                                                                              Приложение № ____</t>
  </si>
  <si>
    <t xml:space="preserve">                                                                                            к решению Совета депутатов</t>
  </si>
  <si>
    <t xml:space="preserve">                                                                                                   МО____________сель(пос)совет</t>
  </si>
  <si>
    <t xml:space="preserve">                                                                                               от ____ декабря 2016 г. № ___</t>
  </si>
  <si>
    <t>Дотации бюджетам сельских поселений на выравнивание бюджетной обеспеченности, за счет средств областного бюджета</t>
  </si>
  <si>
    <t>Дотации бюджетам сельских поселений на выравнивание бюджетной обеспеченности, за счет средств районного  бюджета</t>
  </si>
  <si>
    <t>2 02 15002 10 0810 151</t>
  </si>
  <si>
    <t>Дотации бюджетам сельских поселений на поддержку мер по обеспечению сбалансированности бюджетов, за счет средств районного бюджета на социальные выплаты  на строительство (приобритение) жилья отдельным категориям молодых семей</t>
  </si>
  <si>
    <t>2 02 15002 10 0200 151</t>
  </si>
  <si>
    <t>Дотации бюджетам сельских поселений на поддержку мер по обеспечению сбалансированности бюджетов, за счет средств районного бюджета на социальные выплаты молодым семьям</t>
  </si>
  <si>
    <t>2 02 19999 10 0000 151</t>
  </si>
  <si>
    <t>Прочие дотации бюджетам сельских поселений</t>
  </si>
  <si>
    <t>2 02 30024 10 0000 151</t>
  </si>
  <si>
    <t>Субвенции бюджетам сельских поселений на выполнение передаваемых полномочий субъектов Российской Федерации</t>
  </si>
  <si>
    <t>2 02 39999 10 0000 151</t>
  </si>
  <si>
    <t>Прочие субвенции бюджетам сельских поселений</t>
  </si>
  <si>
    <t>2 02 40014 10 0000 151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</si>
  <si>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</si>
  <si>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2 02 45144 10 0000 151</t>
  </si>
  <si>
    <t>Межбюджетные трансферты, передаваемые бюджетам сельских поселений на комплектование книжных фондов библиотек муниципальных образований</t>
  </si>
  <si>
    <t>2 02 45147 10 0000 151</t>
  </si>
  <si>
    <t>Межбюджетные трансферты, передаваемые бюджетам сельских поселений на государственную поддержку муниципальных учреждений культуры, находящихся на территориях сельских поселений</t>
  </si>
  <si>
    <t>2 02 49999 10 0077 151</t>
  </si>
  <si>
    <t>Прочие межбюджетные трансферты, передаваемые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</si>
  <si>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2 02 49999 10 0298 151</t>
  </si>
  <si>
    <t>Прочие межбюджетные трансферты, передаваемые бюджетам сельских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</si>
  <si>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2 02 49999 10 0299 151</t>
  </si>
  <si>
    <t>Прочие межбюджетные трансферты, передаваемые бюджетам сельских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</si>
  <si>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2 02 49999 10 0301 151</t>
  </si>
  <si>
    <t>Прочие межбюджетные трансферты, передаваемые бюджетам сельских поселений на обеспечение мероприятий по капитальному ремонту многоквартирных домов за счет средств бюджетов</t>
  </si>
  <si>
    <t>2 02 49999 10 0302 151</t>
  </si>
  <si>
    <t>Прочие межбюджетные трансферты, передаваемые бюджетам сельских поселений на обеспечение мероприятий по переселению граждан из аварийного жилищного фонда за счет средств бюджетов</t>
  </si>
  <si>
    <t>2 02 49999 10 9981 151</t>
  </si>
  <si>
    <t>Прочие межбюджетные трансферты, передаваемые бюджетам сельских поселений на софинансирование расходов по предоставлению социальных выплат на строительство (приобретение) жилья отдельным категориям молодых семей (отдельные категории)</t>
  </si>
  <si>
    <t>2 02 49999 10 9982 151</t>
  </si>
  <si>
    <t>Прочие межбюджетные трансферты, передаваемые бюджетам сельских поселений на софинансирование расходов по предоставлению социальных выплат молодым семьям на строительство (приобретение) жилья (молодые семьи)</t>
  </si>
  <si>
    <t>2 02 90054 10 0000 151</t>
  </si>
  <si>
    <t>Прочие безвозмездные поступления в бюджеты сельских поселений от бюджетов муниципальных районов</t>
  </si>
  <si>
    <t>2 07 05030 10 0000 151</t>
  </si>
  <si>
    <t>2 18 05010 10 0000 180</t>
  </si>
  <si>
    <t>Доходы бюджетов сельских поселений от возврата бюджетными учреждениями остатков субсидий прошлых лет</t>
  </si>
  <si>
    <t>2 18 05030 10 0000 180</t>
  </si>
  <si>
    <t>Доходы бюджетов сельских поселений от возврата иными организациями остатков субсидий прошлых лет</t>
  </si>
  <si>
    <t>2 18 60010 10 0000 151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</si>
  <si>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</si>
  <si>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2 19 00000 10 0000 151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</si>
  <si>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</si>
  <si>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(в процентах)</t>
  </si>
  <si>
    <t>Код бюджетной классификации РФ</t>
  </si>
  <si>
    <t>Наименование кода поступлений в бюджет</t>
  </si>
  <si>
    <t>Норматив отчислений</t>
  </si>
  <si>
    <t>В ЧАСТИ БЕЗВОЗМЕЗДНЫХ ПОСТУПЛЕНИЙ ОТ ДРУГИХ БЮДЖЕТОВ БЮДЖЕТНОЙ СИСТЕМЫ РОССИЙСКОЙ ФЕДЕРАЦИИ</t>
  </si>
  <si>
    <t xml:space="preserve">НОРМАТИВЫ ОТЧИСЛЕНИЙ ДОХОДОВ В БЮДЖЕТ                                                                    МУНИЦИПАЛЬНОГО ОБРАЗОВАНИЯ_______________________                                                                    НА 2017 ГОД  И НА ПЛАНОВЫЙ ПЕРИОД  2018 И 2019 ГОДОВ </t>
  </si>
  <si>
    <t>Администрация муниципального образования Сергиевский сельсовет Оренбургского района Оренбургской области</t>
  </si>
  <si>
    <t>Муниципальная программа "Совершенствование муниципального управления в муниципальном образовании Сергиевский сельсовет на 2017 - 2019 годы"</t>
  </si>
  <si>
    <t xml:space="preserve">ВЕДОМСТВЕННАЯ СТРУКТУРА РАСХОДОВ БЮДЖЕТА МУНИЦИПАЛЬНОГО ОБРАЗОВАНИЯ СЕРГИЕВСКИЙ </t>
  </si>
  <si>
    <t>Основное мероприятие "Повышение квалификации муниципальных служащих"</t>
  </si>
  <si>
    <t>Организация повышения квалификации муниципальных служащих</t>
  </si>
  <si>
    <t>Основное мероприятие "Проведение ежегодной диспансеризации муниципальных служащих"</t>
  </si>
  <si>
    <t>Организация прохождения  ежегодной диспансеризации муниципальных служащих</t>
  </si>
  <si>
    <t>Муниципальная программа "Устойчивое развитие сельской территории муниципального образования Сергиевский сельсовет Оренбургского района Оренбургской области на 2016–2018 годы и на период до 2020 года"</t>
  </si>
  <si>
    <t>Основное мероприятие "Озеленение территории"</t>
  </si>
  <si>
    <t>Озеленение территории</t>
  </si>
  <si>
    <t>Основное мероприятие "Организация ритуальных услуг и содержание мест захоронения"</t>
  </si>
  <si>
    <t>Организация ритуальных услуг и содержание мест захоронения</t>
  </si>
  <si>
    <t>Основное мероприятие "Мероприятия по землеустройству и землепользованию"</t>
  </si>
  <si>
    <t>Мероприятия по землеустройству и землепользованию</t>
  </si>
  <si>
    <t>МУНИЦИПАЛЬНОГО ОБРАЗОВАНИЯ СЕРГИЕВСКИЙ СЕЛЬ(ПОС)СОВЕТ</t>
  </si>
  <si>
    <t>РАСПРЕДЕЛЕНИЕ БЮДЖЕТНЫХ АССИГНОВАНИЙ  БЮДЖЕТА МУНИЦИПАЛЬНОГО</t>
  </si>
  <si>
    <t>Сергиевский сельсовет</t>
  </si>
  <si>
    <t xml:space="preserve">                 МО Сергиевский сельсовет</t>
  </si>
  <si>
    <t xml:space="preserve">                Приложение №5</t>
  </si>
  <si>
    <t>01  05  02  00  00  0000  500</t>
  </si>
  <si>
    <t xml:space="preserve">Приложение №3 </t>
  </si>
  <si>
    <t>Приложение №2</t>
  </si>
  <si>
    <t>ОБРАЗОВАНИЯ СЕРГИЕВСКИЙ СЕЛЬСОВЕТ НА 2018 ГОД И НА ПЛАНОВЫЙ</t>
  </si>
  <si>
    <t xml:space="preserve"> ПЕРИОД 2019 И 2020 ГОДОВ ПО РАЗДЕЛАМ И ПОДРАЗДЕЛАМ РАСХОДОВ</t>
  </si>
  <si>
    <t>2020 год</t>
  </si>
  <si>
    <t xml:space="preserve">от 22 декабря 2017 года №49 </t>
  </si>
  <si>
    <t>от 22 декабря 2017 года №49</t>
  </si>
  <si>
    <t>СЕЛЬСОВЕТ  НА 2018 ГОД И НА ПЛАНОВЫЙ ПЕРИОД 2019 И 2020 ГОДОВ</t>
  </si>
  <si>
    <t>L4970</t>
  </si>
  <si>
    <t>НА 2018 ГОД И ПЛАНОВЫЙ ПЕРИОД 2019, 2020 ГОДЫ</t>
  </si>
  <si>
    <t xml:space="preserve">                 от 22 декабря 2017г. №49</t>
  </si>
</sst>
</file>

<file path=xl/styles.xml><?xml version="1.0" encoding="utf-8"?>
<styleSheet xmlns="http://schemas.openxmlformats.org/spreadsheetml/2006/main">
  <numFmts count="11">
    <numFmt numFmtId="43" formatCode="_-* #,##0.00_р_._-;\-* #,##0.00_р_._-;_-* &quot;-&quot;??_р_._-;_-@_-"/>
    <numFmt numFmtId="164" formatCode="#,##0.00;[Red]\-#,##0.00;0.00"/>
    <numFmt numFmtId="165" formatCode="000"/>
    <numFmt numFmtId="166" formatCode="00000"/>
    <numFmt numFmtId="167" formatCode="00"/>
    <numFmt numFmtId="168" formatCode="0000000000"/>
    <numFmt numFmtId="169" formatCode="0000"/>
    <numFmt numFmtId="170" formatCode="000\.00\.000\.0"/>
    <numFmt numFmtId="171" formatCode="#,##0.00_ ;[Red]\-#,##0.00\ "/>
    <numFmt numFmtId="172" formatCode="_-* #,##0.0_р_._-;\-* #,##0.0_р_._-;_-* &quot;-&quot;??_р_._-;_-@_-"/>
    <numFmt numFmtId="173" formatCode="0_ ;[Red]\-0\ "/>
  </numFmts>
  <fonts count="24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b/>
      <sz val="8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7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Arial Cyr"/>
      <charset val="204"/>
    </font>
    <font>
      <sz val="8"/>
      <name val="Arial Cyr"/>
      <charset val="204"/>
    </font>
    <font>
      <sz val="8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</fills>
  <borders count="5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5">
    <xf numFmtId="0" fontId="0" fillId="0" borderId="0"/>
    <xf numFmtId="0" fontId="1" fillId="0" borderId="0"/>
    <xf numFmtId="0" fontId="18" fillId="0" borderId="0"/>
    <xf numFmtId="43" fontId="18" fillId="0" borderId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173" fontId="1" fillId="0" borderId="0" applyFont="0" applyFill="0" applyBorder="0" applyAlignment="0" applyProtection="0"/>
  </cellStyleXfs>
  <cellXfs count="347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5" fillId="0" borderId="5" xfId="1" applyNumberFormat="1" applyFont="1" applyFill="1" applyBorder="1" applyAlignment="1" applyProtection="1">
      <protection hidden="1"/>
    </xf>
    <xf numFmtId="0" fontId="3" fillId="0" borderId="6" xfId="1" applyNumberFormat="1" applyFont="1" applyFill="1" applyBorder="1" applyAlignment="1" applyProtection="1">
      <protection hidden="1"/>
    </xf>
    <xf numFmtId="0" fontId="5" fillId="0" borderId="10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alignment horizontal="right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67" fontId="7" fillId="0" borderId="12" xfId="1" applyNumberFormat="1" applyFont="1" applyFill="1" applyBorder="1" applyAlignment="1" applyProtection="1">
      <alignment horizontal="center" vertical="center"/>
      <protection hidden="1"/>
    </xf>
    <xf numFmtId="1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6" fillId="0" borderId="12" xfId="1" applyNumberFormat="1" applyFont="1" applyFill="1" applyBorder="1" applyAlignment="1" applyProtection="1">
      <alignment horizontal="center" vertical="center"/>
      <protection hidden="1"/>
    </xf>
    <xf numFmtId="167" fontId="7" fillId="0" borderId="13" xfId="1" applyNumberFormat="1" applyFont="1" applyFill="1" applyBorder="1" applyAlignment="1" applyProtection="1">
      <alignment horizontal="center" vertical="center"/>
      <protection hidden="1"/>
    </xf>
    <xf numFmtId="167" fontId="7" fillId="0" borderId="11" xfId="1" applyNumberFormat="1" applyFont="1" applyFill="1" applyBorder="1" applyAlignment="1" applyProtection="1">
      <alignment horizontal="center" vertical="center"/>
      <protection hidden="1"/>
    </xf>
    <xf numFmtId="165" fontId="7" fillId="0" borderId="11" xfId="1" applyNumberFormat="1" applyFont="1" applyFill="1" applyBorder="1" applyAlignment="1" applyProtection="1">
      <alignment horizontal="center" vertical="center"/>
      <protection hidden="1"/>
    </xf>
    <xf numFmtId="168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1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1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1" xfId="1" applyNumberFormat="1" applyFont="1" applyFill="1" applyBorder="1" applyAlignment="1" applyProtection="1">
      <alignment horizontal="left" vertical="center" wrapText="1"/>
      <protection hidden="1"/>
    </xf>
    <xf numFmtId="170" fontId="9" fillId="2" borderId="15" xfId="1" applyNumberFormat="1" applyFont="1" applyFill="1" applyBorder="1" applyAlignment="1" applyProtection="1">
      <alignment horizontal="left" vertical="center" wrapText="1"/>
      <protection hidden="1"/>
    </xf>
    <xf numFmtId="0" fontId="3" fillId="0" borderId="10" xfId="1" applyNumberFormat="1" applyFont="1" applyFill="1" applyBorder="1" applyAlignment="1" applyProtection="1">
      <protection hidden="1"/>
    </xf>
    <xf numFmtId="166" fontId="7" fillId="0" borderId="1" xfId="1" applyNumberFormat="1" applyFont="1" applyFill="1" applyBorder="1" applyAlignment="1" applyProtection="1">
      <alignment horizontal="center" vertical="center"/>
      <protection hidden="1"/>
    </xf>
    <xf numFmtId="167" fontId="7" fillId="0" borderId="1" xfId="1" applyNumberFormat="1" applyFont="1" applyFill="1" applyBorder="1" applyAlignment="1" applyProtection="1">
      <alignment horizontal="center" vertical="center"/>
      <protection hidden="1"/>
    </xf>
    <xf numFmtId="1" fontId="7" fillId="0" borderId="1" xfId="1" applyNumberFormat="1" applyFont="1" applyFill="1" applyBorder="1" applyAlignment="1" applyProtection="1">
      <alignment horizontal="center" vertical="center"/>
      <protection hidden="1"/>
    </xf>
    <xf numFmtId="167" fontId="7" fillId="0" borderId="17" xfId="1" applyNumberFormat="1" applyFont="1" applyFill="1" applyBorder="1" applyAlignment="1" applyProtection="1">
      <alignment horizontal="center" vertical="center"/>
      <protection hidden="1"/>
    </xf>
    <xf numFmtId="167" fontId="7" fillId="0" borderId="16" xfId="1" applyNumberFormat="1" applyFont="1" applyFill="1" applyBorder="1" applyAlignment="1" applyProtection="1">
      <alignment horizontal="center" vertical="center"/>
      <protection hidden="1"/>
    </xf>
    <xf numFmtId="165" fontId="7" fillId="0" borderId="16" xfId="1" applyNumberFormat="1" applyFont="1" applyFill="1" applyBorder="1" applyAlignment="1" applyProtection="1">
      <alignment horizontal="center" vertical="center"/>
      <protection hidden="1"/>
    </xf>
    <xf numFmtId="169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4" xfId="1" applyNumberFormat="1" applyFont="1" applyFill="1" applyBorder="1" applyAlignment="1" applyProtection="1">
      <alignment horizontal="left" vertical="center" wrapText="1"/>
      <protection hidden="1"/>
    </xf>
    <xf numFmtId="167" fontId="8" fillId="0" borderId="7" xfId="1" applyNumberFormat="1" applyFont="1" applyFill="1" applyBorder="1" applyAlignment="1" applyProtection="1">
      <alignment horizontal="center" vertical="center"/>
      <protection hidden="1"/>
    </xf>
    <xf numFmtId="167" fontId="8" fillId="0" borderId="8" xfId="1" applyNumberFormat="1" applyFont="1" applyFill="1" applyBorder="1" applyAlignment="1" applyProtection="1">
      <alignment horizontal="center" vertical="center"/>
      <protection hidden="1"/>
    </xf>
    <xf numFmtId="165" fontId="8" fillId="0" borderId="8" xfId="1" applyNumberFormat="1" applyFont="1" applyFill="1" applyBorder="1" applyAlignment="1" applyProtection="1">
      <alignment horizontal="center" vertical="center"/>
      <protection hidden="1"/>
    </xf>
    <xf numFmtId="168" fontId="7" fillId="0" borderId="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6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6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7" fontId="7" fillId="0" borderId="7" xfId="1" applyNumberFormat="1" applyFont="1" applyFill="1" applyBorder="1" applyAlignment="1" applyProtection="1">
      <alignment horizontal="center" vertical="center"/>
      <protection hidden="1"/>
    </xf>
    <xf numFmtId="167" fontId="7" fillId="0" borderId="8" xfId="1" applyNumberFormat="1" applyFont="1" applyFill="1" applyBorder="1" applyAlignment="1" applyProtection="1">
      <alignment horizontal="center" vertical="center"/>
      <protection hidden="1"/>
    </xf>
    <xf numFmtId="165" fontId="7" fillId="0" borderId="8" xfId="1" applyNumberFormat="1" applyFont="1" applyFill="1" applyBorder="1" applyAlignment="1" applyProtection="1">
      <alignment horizontal="center" vertical="center"/>
      <protection hidden="1"/>
    </xf>
    <xf numFmtId="166" fontId="8" fillId="0" borderId="1" xfId="1" applyNumberFormat="1" applyFont="1" applyFill="1" applyBorder="1" applyAlignment="1" applyProtection="1">
      <alignment horizontal="center" vertical="center"/>
      <protection hidden="1"/>
    </xf>
    <xf numFmtId="167" fontId="8" fillId="0" borderId="1" xfId="1" applyNumberFormat="1" applyFont="1" applyFill="1" applyBorder="1" applyAlignment="1" applyProtection="1">
      <alignment horizontal="center" vertical="center"/>
      <protection hidden="1"/>
    </xf>
    <xf numFmtId="1" fontId="8" fillId="0" borderId="1" xfId="1" applyNumberFormat="1" applyFont="1" applyFill="1" applyBorder="1" applyAlignment="1" applyProtection="1">
      <alignment horizontal="center" vertical="center"/>
      <protection hidden="1"/>
    </xf>
    <xf numFmtId="167" fontId="8" fillId="0" borderId="17" xfId="1" applyNumberFormat="1" applyFont="1" applyFill="1" applyBorder="1" applyAlignment="1" applyProtection="1">
      <alignment horizontal="center" vertical="center"/>
      <protection hidden="1"/>
    </xf>
    <xf numFmtId="167" fontId="8" fillId="0" borderId="16" xfId="1" applyNumberFormat="1" applyFont="1" applyFill="1" applyBorder="1" applyAlignment="1" applyProtection="1">
      <alignment horizontal="center" vertical="center"/>
      <protection hidden="1"/>
    </xf>
    <xf numFmtId="165" fontId="8" fillId="0" borderId="16" xfId="1" applyNumberFormat="1" applyFont="1" applyFill="1" applyBorder="1" applyAlignment="1" applyProtection="1">
      <alignment horizontal="center" vertical="center"/>
      <protection hidden="1"/>
    </xf>
    <xf numFmtId="0" fontId="10" fillId="0" borderId="0" xfId="1" applyNumberFormat="1" applyFont="1" applyFill="1" applyAlignment="1" applyProtection="1">
      <alignment horizontal="center" vertical="center"/>
      <protection hidden="1"/>
    </xf>
    <xf numFmtId="0" fontId="6" fillId="0" borderId="20" xfId="1" applyNumberFormat="1" applyFont="1" applyFill="1" applyBorder="1" applyAlignment="1" applyProtection="1">
      <alignment horizontal="center" vertical="center"/>
      <protection hidden="1"/>
    </xf>
    <xf numFmtId="0" fontId="6" fillId="0" borderId="21" xfId="1" applyNumberFormat="1" applyFont="1" applyFill="1" applyBorder="1" applyAlignment="1" applyProtection="1">
      <alignment horizontal="center" vertical="center"/>
      <protection hidden="1"/>
    </xf>
    <xf numFmtId="0" fontId="6" fillId="0" borderId="22" xfId="1" applyNumberFormat="1" applyFont="1" applyFill="1" applyBorder="1" applyAlignment="1" applyProtection="1">
      <alignment horizontal="center" vertical="center"/>
      <protection hidden="1"/>
    </xf>
    <xf numFmtId="0" fontId="7" fillId="0" borderId="22" xfId="1" applyNumberFormat="1" applyFont="1" applyFill="1" applyBorder="1" applyAlignment="1" applyProtection="1">
      <alignment horizontal="center" vertical="center"/>
      <protection hidden="1"/>
    </xf>
    <xf numFmtId="0" fontId="7" fillId="0" borderId="20" xfId="1" applyNumberFormat="1" applyFont="1" applyFill="1" applyBorder="1" applyAlignment="1" applyProtection="1">
      <alignment horizontal="center" vertical="center"/>
      <protection hidden="1"/>
    </xf>
    <xf numFmtId="0" fontId="8" fillId="0" borderId="20" xfId="1" applyNumberFormat="1" applyFont="1" applyFill="1" applyBorder="1" applyAlignment="1" applyProtection="1">
      <alignment horizontal="center" vertical="center"/>
      <protection hidden="1"/>
    </xf>
    <xf numFmtId="0" fontId="9" fillId="0" borderId="21" xfId="1" applyNumberFormat="1" applyFont="1" applyFill="1" applyBorder="1" applyAlignment="1" applyProtection="1">
      <alignment horizontal="center" vertical="center"/>
      <protection hidden="1"/>
    </xf>
    <xf numFmtId="0" fontId="9" fillId="0" borderId="20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11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20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20" xfId="1" applyNumberFormat="1" applyFont="1" applyFill="1" applyBorder="1" applyAlignment="1" applyProtection="1">
      <alignment horizontal="centerContinuous" vertical="center" wrapText="1"/>
      <protection hidden="1"/>
    </xf>
    <xf numFmtId="0" fontId="11" fillId="0" borderId="21" xfId="1" applyNumberFormat="1" applyFont="1" applyFill="1" applyBorder="1" applyAlignment="1" applyProtection="1">
      <alignment horizontal="centerContinuous" vertical="center" wrapText="1"/>
      <protection hidden="1"/>
    </xf>
    <xf numFmtId="0" fontId="11" fillId="0" borderId="22" xfId="1" applyNumberFormat="1" applyFont="1" applyFill="1" applyBorder="1" applyAlignment="1" applyProtection="1">
      <alignment horizontal="centerContinuous" vertical="center" wrapText="1"/>
      <protection hidden="1"/>
    </xf>
    <xf numFmtId="0" fontId="5" fillId="0" borderId="22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0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8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/>
      <protection hidden="1"/>
    </xf>
    <xf numFmtId="0" fontId="2" fillId="0" borderId="0" xfId="1" applyNumberFormat="1" applyFont="1" applyFill="1" applyAlignment="1" applyProtection="1">
      <alignment horizontal="centerContinuous" vertical="top"/>
      <protection hidden="1"/>
    </xf>
    <xf numFmtId="0" fontId="1" fillId="0" borderId="0" xfId="1" applyNumberFormat="1" applyFont="1" applyFill="1" applyAlignment="1" applyProtection="1">
      <alignment horizontal="centerContinuous" vertical="center"/>
      <protection hidden="1"/>
    </xf>
    <xf numFmtId="0" fontId="12" fillId="0" borderId="0" xfId="1" applyNumberFormat="1" applyFont="1" applyFill="1" applyAlignment="1" applyProtection="1">
      <alignment horizontal="left" vertical="center"/>
      <protection hidden="1"/>
    </xf>
    <xf numFmtId="0" fontId="12" fillId="0" borderId="0" xfId="1" applyNumberFormat="1" applyFont="1" applyFill="1" applyAlignment="1" applyProtection="1">
      <alignment horizontal="centerContinuous" vertical="center"/>
      <protection hidden="1"/>
    </xf>
    <xf numFmtId="0" fontId="7" fillId="0" borderId="0" xfId="1" applyNumberFormat="1" applyFont="1" applyFill="1" applyAlignment="1" applyProtection="1">
      <alignment horizontal="centerContinuous" vertical="center"/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7" fillId="0" borderId="0" xfId="1" applyNumberFormat="1" applyFont="1" applyFill="1" applyAlignment="1" applyProtection="1">
      <alignment horizontal="centerContinuous"/>
      <protection hidden="1"/>
    </xf>
    <xf numFmtId="0" fontId="12" fillId="0" borderId="0" xfId="1" applyNumberFormat="1" applyFont="1" applyFill="1" applyAlignment="1" applyProtection="1">
      <alignment horizontal="right"/>
      <protection hidden="1"/>
    </xf>
    <xf numFmtId="0" fontId="12" fillId="0" borderId="0" xfId="1" applyNumberFormat="1" applyFont="1" applyFill="1" applyAlignment="1" applyProtection="1">
      <protection hidden="1"/>
    </xf>
    <xf numFmtId="0" fontId="5" fillId="0" borderId="0" xfId="1" applyNumberFormat="1" applyFont="1" applyFill="1" applyAlignment="1" applyProtection="1">
      <protection hidden="1"/>
    </xf>
    <xf numFmtId="0" fontId="7" fillId="0" borderId="0" xfId="1" applyNumberFormat="1" applyFont="1" applyFill="1" applyAlignment="1" applyProtection="1">
      <alignment horizontal="left"/>
      <protection hidden="1"/>
    </xf>
    <xf numFmtId="0" fontId="12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horizontal="centerContinuous"/>
      <protection hidden="1"/>
    </xf>
    <xf numFmtId="0" fontId="3" fillId="0" borderId="0" xfId="1" applyNumberFormat="1" applyFont="1" applyFill="1" applyAlignment="1" applyProtection="1">
      <alignment horizontal="centerContinuous"/>
      <protection hidden="1"/>
    </xf>
    <xf numFmtId="165" fontId="8" fillId="0" borderId="13" xfId="1" applyNumberFormat="1" applyFont="1" applyFill="1" applyBorder="1" applyAlignment="1" applyProtection="1">
      <alignment horizontal="center" vertical="center"/>
      <protection hidden="1"/>
    </xf>
    <xf numFmtId="167" fontId="8" fillId="0" borderId="13" xfId="1" applyNumberFormat="1" applyFont="1" applyFill="1" applyBorder="1" applyAlignment="1" applyProtection="1">
      <alignment horizontal="center" vertical="center"/>
      <protection hidden="1"/>
    </xf>
    <xf numFmtId="167" fontId="8" fillId="0" borderId="11" xfId="1" applyNumberFormat="1" applyFont="1" applyFill="1" applyBorder="1" applyAlignment="1" applyProtection="1">
      <alignment horizontal="center" vertical="center"/>
      <protection hidden="1"/>
    </xf>
    <xf numFmtId="165" fontId="7" fillId="0" borderId="7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8" xfId="1" applyNumberFormat="1" applyFont="1" applyFill="1" applyBorder="1" applyAlignment="1" applyProtection="1">
      <alignment horizontal="left" vertical="center" wrapText="1"/>
      <protection hidden="1"/>
    </xf>
    <xf numFmtId="167" fontId="7" fillId="3" borderId="12" xfId="1" applyNumberFormat="1" applyFont="1" applyFill="1" applyBorder="1" applyAlignment="1" applyProtection="1">
      <alignment horizontal="center" vertical="center"/>
      <protection hidden="1"/>
    </xf>
    <xf numFmtId="166" fontId="7" fillId="3" borderId="12" xfId="1" applyNumberFormat="1" applyFont="1" applyFill="1" applyBorder="1" applyAlignment="1" applyProtection="1">
      <alignment horizontal="center" vertical="center"/>
      <protection hidden="1"/>
    </xf>
    <xf numFmtId="165" fontId="14" fillId="0" borderId="8" xfId="1" applyNumberFormat="1" applyFont="1" applyFill="1" applyBorder="1" applyAlignment="1" applyProtection="1">
      <alignment horizontal="center" vertical="center"/>
      <protection hidden="1"/>
    </xf>
    <xf numFmtId="167" fontId="14" fillId="0" borderId="8" xfId="1" applyNumberFormat="1" applyFont="1" applyFill="1" applyBorder="1" applyAlignment="1" applyProtection="1">
      <alignment horizontal="center" vertical="center"/>
      <protection hidden="1"/>
    </xf>
    <xf numFmtId="167" fontId="14" fillId="0" borderId="7" xfId="1" applyNumberFormat="1" applyFont="1" applyFill="1" applyBorder="1" applyAlignment="1" applyProtection="1">
      <alignment horizontal="center" vertical="center"/>
      <protection hidden="1"/>
    </xf>
    <xf numFmtId="168" fontId="15" fillId="0" borderId="12" xfId="1" applyNumberFormat="1" applyFont="1" applyFill="1" applyBorder="1" applyAlignment="1" applyProtection="1">
      <alignment horizontal="center" vertical="center"/>
      <protection hidden="1"/>
    </xf>
    <xf numFmtId="165" fontId="14" fillId="0" borderId="16" xfId="1" applyNumberFormat="1" applyFont="1" applyFill="1" applyBorder="1" applyAlignment="1" applyProtection="1">
      <alignment horizontal="center" vertical="center"/>
      <protection hidden="1"/>
    </xf>
    <xf numFmtId="167" fontId="14" fillId="0" borderId="16" xfId="1" applyNumberFormat="1" applyFont="1" applyFill="1" applyBorder="1" applyAlignment="1" applyProtection="1">
      <alignment horizontal="center" vertical="center"/>
      <protection hidden="1"/>
    </xf>
    <xf numFmtId="167" fontId="14" fillId="0" borderId="17" xfId="1" applyNumberFormat="1" applyFont="1" applyFill="1" applyBorder="1" applyAlignment="1" applyProtection="1">
      <alignment horizontal="center" vertical="center"/>
      <protection hidden="1"/>
    </xf>
    <xf numFmtId="167" fontId="14" fillId="0" borderId="1" xfId="1" applyNumberFormat="1" applyFont="1" applyFill="1" applyBorder="1" applyAlignment="1" applyProtection="1">
      <alignment horizontal="center" vertical="center"/>
      <protection hidden="1"/>
    </xf>
    <xf numFmtId="1" fontId="14" fillId="0" borderId="1" xfId="1" applyNumberFormat="1" applyFont="1" applyFill="1" applyBorder="1" applyAlignment="1" applyProtection="1">
      <alignment horizontal="center" vertical="center"/>
      <protection hidden="1"/>
    </xf>
    <xf numFmtId="166" fontId="14" fillId="0" borderId="1" xfId="1" applyNumberFormat="1" applyFont="1" applyFill="1" applyBorder="1" applyAlignment="1" applyProtection="1">
      <alignment horizontal="center" vertical="center"/>
      <protection hidden="1"/>
    </xf>
    <xf numFmtId="165" fontId="13" fillId="0" borderId="11" xfId="1" applyNumberFormat="1" applyFont="1" applyFill="1" applyBorder="1" applyAlignment="1" applyProtection="1">
      <alignment horizontal="left" vertical="center" wrapText="1"/>
      <protection hidden="1"/>
    </xf>
    <xf numFmtId="165" fontId="9" fillId="0" borderId="26" xfId="1" applyNumberFormat="1" applyFont="1" applyFill="1" applyBorder="1" applyAlignment="1" applyProtection="1">
      <alignment horizontal="center" vertical="center"/>
      <protection hidden="1"/>
    </xf>
    <xf numFmtId="167" fontId="9" fillId="0" borderId="26" xfId="1" applyNumberFormat="1" applyFont="1" applyFill="1" applyBorder="1" applyAlignment="1" applyProtection="1">
      <alignment horizontal="center" vertical="center"/>
      <protection hidden="1"/>
    </xf>
    <xf numFmtId="167" fontId="9" fillId="0" borderId="27" xfId="1" applyNumberFormat="1" applyFont="1" applyFill="1" applyBorder="1" applyAlignment="1" applyProtection="1">
      <alignment horizontal="center" vertical="center"/>
      <protection hidden="1"/>
    </xf>
    <xf numFmtId="168" fontId="6" fillId="0" borderId="28" xfId="1" applyNumberFormat="1" applyFont="1" applyFill="1" applyBorder="1" applyAlignment="1" applyProtection="1">
      <alignment horizontal="center" vertical="center"/>
      <protection hidden="1"/>
    </xf>
    <xf numFmtId="167" fontId="9" fillId="0" borderId="6" xfId="1" applyNumberFormat="1" applyFont="1" applyFill="1" applyBorder="1" applyAlignment="1" applyProtection="1">
      <alignment horizontal="center" vertical="center"/>
      <protection hidden="1"/>
    </xf>
    <xf numFmtId="1" fontId="9" fillId="0" borderId="6" xfId="1" applyNumberFormat="1" applyFont="1" applyFill="1" applyBorder="1" applyAlignment="1" applyProtection="1">
      <alignment horizontal="center" vertical="center"/>
      <protection hidden="1"/>
    </xf>
    <xf numFmtId="166" fontId="9" fillId="0" borderId="6" xfId="1" applyNumberFormat="1" applyFont="1" applyFill="1" applyBorder="1" applyAlignment="1" applyProtection="1">
      <alignment horizontal="center" vertical="center"/>
      <protection hidden="1"/>
    </xf>
    <xf numFmtId="165" fontId="9" fillId="0" borderId="29" xfId="1" applyNumberFormat="1" applyFont="1" applyFill="1" applyBorder="1" applyAlignment="1" applyProtection="1">
      <alignment horizontal="left" vertical="center" wrapText="1"/>
      <protection hidden="1"/>
    </xf>
    <xf numFmtId="165" fontId="9" fillId="0" borderId="15" xfId="1" applyNumberFormat="1" applyFont="1" applyFill="1" applyBorder="1" applyAlignment="1" applyProtection="1">
      <alignment horizontal="left" vertical="center" wrapText="1"/>
      <protection hidden="1"/>
    </xf>
    <xf numFmtId="167" fontId="14" fillId="0" borderId="0" xfId="1" applyNumberFormat="1" applyFont="1" applyFill="1" applyBorder="1" applyAlignment="1" applyProtection="1">
      <alignment horizontal="center" vertical="center"/>
      <protection hidden="1"/>
    </xf>
    <xf numFmtId="1" fontId="14" fillId="0" borderId="0" xfId="1" applyNumberFormat="1" applyFont="1" applyFill="1" applyBorder="1" applyAlignment="1" applyProtection="1">
      <alignment horizontal="center" vertical="center"/>
      <protection hidden="1"/>
    </xf>
    <xf numFmtId="166" fontId="14" fillId="0" borderId="0" xfId="1" applyNumberFormat="1" applyFont="1" applyFill="1" applyBorder="1" applyAlignment="1" applyProtection="1">
      <alignment horizontal="center" vertical="center"/>
      <protection hidden="1"/>
    </xf>
    <xf numFmtId="167" fontId="7" fillId="0" borderId="0" xfId="1" applyNumberFormat="1" applyFont="1" applyFill="1" applyBorder="1" applyAlignment="1" applyProtection="1">
      <alignment horizontal="center" vertical="center"/>
      <protection hidden="1"/>
    </xf>
    <xf numFmtId="1" fontId="7" fillId="0" borderId="0" xfId="1" applyNumberFormat="1" applyFont="1" applyFill="1" applyBorder="1" applyAlignment="1" applyProtection="1">
      <alignment horizontal="center" vertical="center"/>
      <protection hidden="1"/>
    </xf>
    <xf numFmtId="166" fontId="7" fillId="0" borderId="0" xfId="1" applyNumberFormat="1" applyFont="1" applyFill="1" applyBorder="1" applyAlignment="1" applyProtection="1">
      <alignment horizontal="center" vertical="center"/>
      <protection hidden="1"/>
    </xf>
    <xf numFmtId="167" fontId="8" fillId="0" borderId="0" xfId="1" applyNumberFormat="1" applyFont="1" applyFill="1" applyBorder="1" applyAlignment="1" applyProtection="1">
      <alignment horizontal="center" vertical="center"/>
      <protection hidden="1"/>
    </xf>
    <xf numFmtId="1" fontId="8" fillId="0" borderId="0" xfId="1" applyNumberFormat="1" applyFont="1" applyFill="1" applyBorder="1" applyAlignment="1" applyProtection="1">
      <alignment horizontal="center" vertical="center"/>
      <protection hidden="1"/>
    </xf>
    <xf numFmtId="166" fontId="8" fillId="0" borderId="0" xfId="1" applyNumberFormat="1" applyFont="1" applyFill="1" applyBorder="1" applyAlignment="1" applyProtection="1">
      <alignment horizontal="center" vertical="center"/>
      <protection hidden="1"/>
    </xf>
    <xf numFmtId="0" fontId="3" fillId="0" borderId="32" xfId="1" applyNumberFormat="1" applyFont="1" applyFill="1" applyBorder="1" applyAlignment="1" applyProtection="1">
      <protection hidden="1"/>
    </xf>
    <xf numFmtId="0" fontId="3" fillId="0" borderId="33" xfId="1" applyNumberFormat="1" applyFont="1" applyFill="1" applyBorder="1" applyAlignment="1" applyProtection="1">
      <protection hidden="1"/>
    </xf>
    <xf numFmtId="0" fontId="7" fillId="0" borderId="0" xfId="1" applyNumberFormat="1" applyFont="1" applyFill="1" applyAlignment="1" applyProtection="1">
      <protection hidden="1"/>
    </xf>
    <xf numFmtId="0" fontId="8" fillId="0" borderId="0" xfId="1" applyNumberFormat="1" applyFont="1" applyFill="1" applyAlignment="1" applyProtection="1">
      <alignment horizontal="centerContinuous" vertical="center"/>
      <protection hidden="1"/>
    </xf>
    <xf numFmtId="0" fontId="7" fillId="0" borderId="0" xfId="1" applyNumberFormat="1" applyFont="1" applyFill="1" applyAlignment="1" applyProtection="1">
      <alignment horizontal="centerContinuous" vertical="top"/>
      <protection hidden="1"/>
    </xf>
    <xf numFmtId="0" fontId="7" fillId="0" borderId="3" xfId="1" applyNumberFormat="1" applyFont="1" applyFill="1" applyBorder="1" applyAlignment="1" applyProtection="1">
      <alignment horizontal="centerContinuous" vertical="top"/>
      <protection hidden="1"/>
    </xf>
    <xf numFmtId="0" fontId="7" fillId="0" borderId="3" xfId="1" applyNumberFormat="1" applyFont="1" applyFill="1" applyBorder="1" applyAlignment="1" applyProtection="1">
      <alignment horizontal="right"/>
      <protection hidden="1"/>
    </xf>
    <xf numFmtId="0" fontId="7" fillId="0" borderId="3" xfId="1" applyNumberFormat="1" applyFont="1" applyFill="1" applyBorder="1" applyAlignment="1" applyProtection="1">
      <alignment horizontal="right" vertical="center"/>
      <protection hidden="1"/>
    </xf>
    <xf numFmtId="0" fontId="11" fillId="0" borderId="18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0" xfId="1" applyNumberFormat="1" applyFont="1" applyFill="1" applyBorder="1" applyAlignment="1" applyProtection="1">
      <alignment horizontal="centerContinuous" vertical="center" wrapText="1"/>
      <protection hidden="1"/>
    </xf>
    <xf numFmtId="0" fontId="11" fillId="0" borderId="18" xfId="1" applyNumberFormat="1" applyFont="1" applyFill="1" applyBorder="1" applyAlignment="1" applyProtection="1">
      <alignment horizontal="centerContinuous" vertical="center" wrapText="1"/>
      <protection hidden="1"/>
    </xf>
    <xf numFmtId="0" fontId="11" fillId="0" borderId="34" xfId="1" applyNumberFormat="1" applyFont="1" applyFill="1" applyBorder="1" applyAlignment="1" applyProtection="1">
      <alignment horizontal="centerContinuous" vertical="center" wrapText="1"/>
      <protection hidden="1"/>
    </xf>
    <xf numFmtId="0" fontId="11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21" xfId="1" applyNumberFormat="1" applyFont="1" applyFill="1" applyBorder="1" applyAlignment="1" applyProtection="1">
      <alignment horizontal="center" vertical="center"/>
      <protection hidden="1"/>
    </xf>
    <xf numFmtId="0" fontId="16" fillId="0" borderId="35" xfId="1" applyNumberFormat="1" applyFont="1" applyFill="1" applyBorder="1" applyAlignment="1" applyProtection="1">
      <alignment horizontal="center" vertical="center"/>
      <protection hidden="1"/>
    </xf>
    <xf numFmtId="0" fontId="16" fillId="0" borderId="20" xfId="1" applyNumberFormat="1" applyFont="1" applyFill="1" applyBorder="1" applyAlignment="1" applyProtection="1">
      <alignment horizontal="center" vertical="center"/>
      <protection hidden="1"/>
    </xf>
    <xf numFmtId="0" fontId="16" fillId="0" borderId="22" xfId="1" applyNumberFormat="1" applyFont="1" applyFill="1" applyBorder="1" applyAlignment="1" applyProtection="1">
      <alignment horizontal="center" vertical="center"/>
      <protection hidden="1"/>
    </xf>
    <xf numFmtId="0" fontId="16" fillId="0" borderId="21" xfId="1" applyNumberFormat="1" applyFont="1" applyFill="1" applyBorder="1" applyAlignment="1" applyProtection="1">
      <alignment horizontal="center" vertical="center"/>
      <protection hidden="1"/>
    </xf>
    <xf numFmtId="170" fontId="7" fillId="0" borderId="36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37" xfId="1" applyNumberFormat="1" applyFont="1" applyFill="1" applyBorder="1" applyAlignment="1" applyProtection="1">
      <alignment horizontal="left" vertical="center" wrapText="1"/>
      <protection hidden="1"/>
    </xf>
    <xf numFmtId="167" fontId="8" fillId="0" borderId="38" xfId="1" applyNumberFormat="1" applyFont="1" applyFill="1" applyBorder="1" applyAlignment="1" applyProtection="1">
      <alignment horizontal="center" vertical="center"/>
      <protection hidden="1"/>
    </xf>
    <xf numFmtId="167" fontId="8" fillId="0" borderId="39" xfId="1" applyNumberFormat="1" applyFont="1" applyFill="1" applyBorder="1" applyAlignment="1" applyProtection="1">
      <alignment horizontal="center" vertical="center"/>
      <protection hidden="1"/>
    </xf>
    <xf numFmtId="168" fontId="7" fillId="0" borderId="40" xfId="1" applyNumberFormat="1" applyFont="1" applyFill="1" applyBorder="1" applyAlignment="1" applyProtection="1">
      <alignment horizontal="center" vertical="center"/>
      <protection hidden="1"/>
    </xf>
    <xf numFmtId="167" fontId="7" fillId="0" borderId="39" xfId="1" applyNumberFormat="1" applyFont="1" applyFill="1" applyBorder="1" applyAlignment="1" applyProtection="1">
      <alignment horizontal="center" vertical="center"/>
      <protection hidden="1"/>
    </xf>
    <xf numFmtId="1" fontId="7" fillId="0" borderId="39" xfId="1" applyNumberFormat="1" applyFont="1" applyFill="1" applyBorder="1" applyAlignment="1" applyProtection="1">
      <alignment horizontal="center" vertical="center"/>
      <protection hidden="1"/>
    </xf>
    <xf numFmtId="166" fontId="7" fillId="0" borderId="38" xfId="1" applyNumberFormat="1" applyFont="1" applyFill="1" applyBorder="1" applyAlignment="1" applyProtection="1">
      <alignment horizontal="center" vertical="center"/>
      <protection hidden="1"/>
    </xf>
    <xf numFmtId="0" fontId="3" fillId="0" borderId="41" xfId="1" applyNumberFormat="1" applyFont="1" applyFill="1" applyBorder="1" applyAlignment="1" applyProtection="1">
      <alignment horizontal="right" vertical="center"/>
      <protection hidden="1"/>
    </xf>
    <xf numFmtId="0" fontId="1" fillId="0" borderId="34" xfId="1" applyNumberFormat="1" applyFont="1" applyFill="1" applyBorder="1" applyAlignment="1" applyProtection="1">
      <protection hidden="1"/>
    </xf>
    <xf numFmtId="170" fontId="7" fillId="0" borderId="42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42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5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9" xfId="1" applyNumberFormat="1" applyFont="1" applyFill="1" applyBorder="1" applyAlignment="1" applyProtection="1">
      <alignment horizontal="center" vertical="center"/>
      <protection hidden="1"/>
    </xf>
    <xf numFmtId="1" fontId="7" fillId="0" borderId="13" xfId="1" applyNumberFormat="1" applyFont="1" applyFill="1" applyBorder="1" applyAlignment="1" applyProtection="1">
      <alignment horizontal="center" vertical="center"/>
      <protection hidden="1"/>
    </xf>
    <xf numFmtId="166" fontId="7" fillId="0" borderId="11" xfId="1" applyNumberFormat="1" applyFont="1" applyFill="1" applyBorder="1" applyAlignment="1" applyProtection="1">
      <alignment horizontal="center" vertical="center"/>
      <protection hidden="1"/>
    </xf>
    <xf numFmtId="0" fontId="3" fillId="0" borderId="44" xfId="1" applyNumberFormat="1" applyFont="1" applyFill="1" applyBorder="1" applyAlignment="1" applyProtection="1">
      <alignment horizontal="right" vertical="center"/>
      <protection hidden="1"/>
    </xf>
    <xf numFmtId="165" fontId="7" fillId="0" borderId="15" xfId="1" applyNumberFormat="1" applyFont="1" applyFill="1" applyBorder="1" applyAlignment="1" applyProtection="1">
      <alignment horizontal="left" vertical="center" wrapText="1"/>
      <protection hidden="1"/>
    </xf>
    <xf numFmtId="0" fontId="7" fillId="0" borderId="6" xfId="1" applyNumberFormat="1" applyFont="1" applyFill="1" applyBorder="1" applyAlignment="1" applyProtection="1">
      <protection hidden="1"/>
    </xf>
    <xf numFmtId="0" fontId="7" fillId="0" borderId="5" xfId="1" applyNumberFormat="1" applyFont="1" applyFill="1" applyBorder="1" applyAlignment="1" applyProtection="1">
      <protection hidden="1"/>
    </xf>
    <xf numFmtId="168" fontId="7" fillId="0" borderId="47" xfId="1" applyNumberFormat="1" applyFont="1" applyFill="1" applyBorder="1" applyAlignment="1" applyProtection="1">
      <alignment horizontal="center" vertical="center"/>
      <protection hidden="1"/>
    </xf>
    <xf numFmtId="1" fontId="7" fillId="0" borderId="17" xfId="1" applyNumberFormat="1" applyFont="1" applyFill="1" applyBorder="1" applyAlignment="1" applyProtection="1">
      <alignment horizontal="center" vertical="center"/>
      <protection hidden="1"/>
    </xf>
    <xf numFmtId="166" fontId="7" fillId="0" borderId="16" xfId="1" applyNumberFormat="1" applyFont="1" applyFill="1" applyBorder="1" applyAlignment="1" applyProtection="1">
      <alignment horizontal="center" vertical="center"/>
      <protection hidden="1"/>
    </xf>
    <xf numFmtId="0" fontId="4" fillId="4" borderId="9" xfId="1" applyNumberFormat="1" applyFont="1" applyFill="1" applyBorder="1" applyAlignment="1" applyProtection="1">
      <protection hidden="1"/>
    </xf>
    <xf numFmtId="0" fontId="4" fillId="4" borderId="3" xfId="1" applyNumberFormat="1" applyFont="1" applyFill="1" applyBorder="1" applyAlignment="1" applyProtection="1">
      <protection hidden="1"/>
    </xf>
    <xf numFmtId="0" fontId="4" fillId="4" borderId="4" xfId="1" applyNumberFormat="1" applyFont="1" applyFill="1" applyBorder="1" applyAlignment="1" applyProtection="1">
      <protection hidden="1"/>
    </xf>
    <xf numFmtId="4" fontId="9" fillId="0" borderId="27" xfId="1" applyNumberFormat="1" applyFont="1" applyFill="1" applyBorder="1" applyAlignment="1" applyProtection="1">
      <alignment horizontal="center" vertical="center"/>
      <protection hidden="1"/>
    </xf>
    <xf numFmtId="4" fontId="6" fillId="0" borderId="28" xfId="1" applyNumberFormat="1" applyFont="1" applyFill="1" applyBorder="1" applyAlignment="1" applyProtection="1">
      <alignment horizontal="center" vertical="center"/>
      <protection hidden="1"/>
    </xf>
    <xf numFmtId="4" fontId="9" fillId="0" borderId="26" xfId="1" applyNumberFormat="1" applyFont="1" applyFill="1" applyBorder="1" applyAlignment="1" applyProtection="1">
      <alignment horizontal="right" vertical="center"/>
      <protection hidden="1"/>
    </xf>
    <xf numFmtId="4" fontId="8" fillId="0" borderId="17" xfId="1" applyNumberFormat="1" applyFont="1" applyFill="1" applyBorder="1" applyAlignment="1" applyProtection="1">
      <alignment horizontal="center" vertical="center"/>
      <protection hidden="1"/>
    </xf>
    <xf numFmtId="4" fontId="6" fillId="0" borderId="12" xfId="1" applyNumberFormat="1" applyFont="1" applyFill="1" applyBorder="1" applyAlignment="1" applyProtection="1">
      <alignment horizontal="center" vertical="center"/>
      <protection hidden="1"/>
    </xf>
    <xf numFmtId="4" fontId="8" fillId="0" borderId="16" xfId="1" applyNumberFormat="1" applyFont="1" applyFill="1" applyBorder="1" applyAlignment="1" applyProtection="1">
      <alignment horizontal="right" vertical="center"/>
      <protection hidden="1"/>
    </xf>
    <xf numFmtId="4" fontId="14" fillId="0" borderId="17" xfId="1" applyNumberFormat="1" applyFont="1" applyFill="1" applyBorder="1" applyAlignment="1" applyProtection="1">
      <alignment horizontal="center" vertical="center"/>
      <protection hidden="1"/>
    </xf>
    <xf numFmtId="4" fontId="15" fillId="0" borderId="12" xfId="1" applyNumberFormat="1" applyFont="1" applyFill="1" applyBorder="1" applyAlignment="1" applyProtection="1">
      <alignment horizontal="center" vertical="center"/>
      <protection hidden="1"/>
    </xf>
    <xf numFmtId="4" fontId="14" fillId="0" borderId="16" xfId="1" applyNumberFormat="1" applyFont="1" applyFill="1" applyBorder="1" applyAlignment="1" applyProtection="1">
      <alignment horizontal="right" vertical="center"/>
      <protection hidden="1"/>
    </xf>
    <xf numFmtId="4" fontId="7" fillId="0" borderId="17" xfId="1" applyNumberFormat="1" applyFont="1" applyFill="1" applyBorder="1" applyAlignment="1" applyProtection="1">
      <alignment horizontal="center" vertical="center"/>
      <protection hidden="1"/>
    </xf>
    <xf numFmtId="4" fontId="7" fillId="0" borderId="16" xfId="1" applyNumberFormat="1" applyFont="1" applyFill="1" applyBorder="1" applyAlignment="1" applyProtection="1">
      <alignment horizontal="right" vertical="center"/>
      <protection hidden="1"/>
    </xf>
    <xf numFmtId="4" fontId="14" fillId="0" borderId="7" xfId="1" applyNumberFormat="1" applyFont="1" applyFill="1" applyBorder="1" applyAlignment="1" applyProtection="1">
      <alignment horizontal="center" vertical="center"/>
      <protection hidden="1"/>
    </xf>
    <xf numFmtId="4" fontId="14" fillId="0" borderId="8" xfId="1" applyNumberFormat="1" applyFont="1" applyFill="1" applyBorder="1" applyAlignment="1" applyProtection="1">
      <alignment horizontal="right" vertical="center"/>
      <protection hidden="1"/>
    </xf>
    <xf numFmtId="4" fontId="7" fillId="0" borderId="7" xfId="1" applyNumberFormat="1" applyFont="1" applyFill="1" applyBorder="1" applyAlignment="1" applyProtection="1">
      <alignment horizontal="center" vertical="center"/>
      <protection hidden="1"/>
    </xf>
    <xf numFmtId="4" fontId="7" fillId="0" borderId="8" xfId="1" applyNumberFormat="1" applyFont="1" applyFill="1" applyBorder="1" applyAlignment="1" applyProtection="1">
      <alignment horizontal="right" vertical="center"/>
      <protection hidden="1"/>
    </xf>
    <xf numFmtId="4" fontId="8" fillId="0" borderId="7" xfId="1" applyNumberFormat="1" applyFont="1" applyFill="1" applyBorder="1" applyAlignment="1" applyProtection="1">
      <alignment horizontal="center" vertical="center"/>
      <protection hidden="1"/>
    </xf>
    <xf numFmtId="4" fontId="8" fillId="0" borderId="8" xfId="1" applyNumberFormat="1" applyFont="1" applyFill="1" applyBorder="1" applyAlignment="1" applyProtection="1">
      <alignment horizontal="right" vertical="center"/>
      <protection hidden="1"/>
    </xf>
    <xf numFmtId="4" fontId="7" fillId="3" borderId="13" xfId="1" applyNumberFormat="1" applyFont="1" applyFill="1" applyBorder="1" applyAlignment="1" applyProtection="1">
      <alignment horizontal="center" vertical="center"/>
      <protection hidden="1"/>
    </xf>
    <xf numFmtId="4" fontId="7" fillId="3" borderId="11" xfId="1" applyNumberFormat="1" applyFont="1" applyFill="1" applyBorder="1" applyAlignment="1" applyProtection="1">
      <alignment horizontal="right" vertical="center"/>
      <protection hidden="1"/>
    </xf>
    <xf numFmtId="4" fontId="8" fillId="0" borderId="13" xfId="1" applyNumberFormat="1" applyFont="1" applyFill="1" applyBorder="1" applyAlignment="1" applyProtection="1">
      <alignment horizontal="center" vertical="center"/>
      <protection hidden="1"/>
    </xf>
    <xf numFmtId="4" fontId="8" fillId="0" borderId="13" xfId="1" applyNumberFormat="1" applyFont="1" applyFill="1" applyBorder="1" applyAlignment="1" applyProtection="1">
      <alignment horizontal="right" vertical="center"/>
      <protection hidden="1"/>
    </xf>
    <xf numFmtId="4" fontId="4" fillId="4" borderId="3" xfId="1" applyNumberFormat="1" applyFont="1" applyFill="1" applyBorder="1" applyAlignment="1" applyProtection="1">
      <protection hidden="1"/>
    </xf>
    <xf numFmtId="4" fontId="4" fillId="4" borderId="2" xfId="1" applyNumberFormat="1" applyFont="1" applyFill="1" applyBorder="1" applyAlignment="1" applyProtection="1">
      <protection hidden="1"/>
    </xf>
    <xf numFmtId="4" fontId="4" fillId="4" borderId="23" xfId="1" applyNumberFormat="1" applyFont="1" applyFill="1" applyBorder="1" applyAlignment="1" applyProtection="1">
      <protection hidden="1"/>
    </xf>
    <xf numFmtId="171" fontId="8" fillId="0" borderId="38" xfId="1" applyNumberFormat="1" applyFont="1" applyFill="1" applyBorder="1" applyAlignment="1" applyProtection="1">
      <alignment horizontal="right" vertical="center"/>
      <protection hidden="1"/>
    </xf>
    <xf numFmtId="171" fontId="8" fillId="0" borderId="11" xfId="1" applyNumberFormat="1" applyFont="1" applyFill="1" applyBorder="1" applyAlignment="1" applyProtection="1">
      <alignment horizontal="right" vertical="center"/>
      <protection hidden="1"/>
    </xf>
    <xf numFmtId="171" fontId="8" fillId="0" borderId="16" xfId="1" applyNumberFormat="1" applyFont="1" applyFill="1" applyBorder="1" applyAlignment="1" applyProtection="1">
      <alignment horizontal="right" vertical="center"/>
      <protection hidden="1"/>
    </xf>
    <xf numFmtId="171" fontId="8" fillId="0" borderId="30" xfId="1" applyNumberFormat="1" applyFont="1" applyFill="1" applyBorder="1" applyAlignment="1" applyProtection="1">
      <alignment horizontal="right" vertical="center"/>
      <protection hidden="1"/>
    </xf>
    <xf numFmtId="0" fontId="18" fillId="0" borderId="0" xfId="2" applyFill="1" applyProtection="1"/>
    <xf numFmtId="172" fontId="6" fillId="0" borderId="0" xfId="3" applyNumberFormat="1" applyFont="1" applyFill="1" applyAlignment="1" applyProtection="1"/>
    <xf numFmtId="172" fontId="11" fillId="0" borderId="0" xfId="3" applyNumberFormat="1" applyFont="1" applyFill="1" applyBorder="1" applyAlignment="1" applyProtection="1">
      <alignment horizontal="left" vertical="center"/>
    </xf>
    <xf numFmtId="172" fontId="11" fillId="0" borderId="0" xfId="3" applyNumberFormat="1" applyFont="1" applyFill="1" applyAlignment="1" applyProtection="1">
      <alignment horizontal="left" vertical="center"/>
    </xf>
    <xf numFmtId="0" fontId="19" fillId="0" borderId="0" xfId="2" applyFont="1" applyFill="1" applyProtection="1"/>
    <xf numFmtId="172" fontId="0" fillId="0" borderId="0" xfId="3" applyNumberFormat="1" applyFont="1" applyFill="1" applyProtection="1"/>
    <xf numFmtId="172" fontId="0" fillId="0" borderId="0" xfId="3" applyNumberFormat="1" applyFont="1" applyFill="1" applyProtection="1">
      <protection locked="0"/>
    </xf>
    <xf numFmtId="172" fontId="0" fillId="0" borderId="0" xfId="3" applyNumberFormat="1" applyFont="1" applyFill="1" applyAlignment="1" applyProtection="1">
      <alignment horizontal="right"/>
      <protection locked="0"/>
    </xf>
    <xf numFmtId="0" fontId="18" fillId="0" borderId="53" xfId="2" applyFill="1" applyBorder="1" applyAlignment="1" applyProtection="1">
      <alignment horizontal="center" vertical="center"/>
    </xf>
    <xf numFmtId="0" fontId="16" fillId="0" borderId="48" xfId="2" applyFont="1" applyFill="1" applyBorder="1" applyAlignment="1">
      <alignment horizontal="center" vertical="center" wrapText="1"/>
    </xf>
    <xf numFmtId="172" fontId="0" fillId="0" borderId="48" xfId="3" applyNumberFormat="1" applyFont="1" applyFill="1" applyBorder="1" applyAlignment="1" applyProtection="1">
      <alignment horizontal="center" vertical="center"/>
    </xf>
    <xf numFmtId="172" fontId="0" fillId="0" borderId="48" xfId="3" applyNumberFormat="1" applyFont="1" applyFill="1" applyBorder="1" applyAlignment="1" applyProtection="1">
      <alignment horizontal="center" vertical="center"/>
      <protection locked="0"/>
    </xf>
    <xf numFmtId="172" fontId="0" fillId="0" borderId="49" xfId="3" applyNumberFormat="1" applyFont="1" applyFill="1" applyBorder="1" applyAlignment="1" applyProtection="1">
      <alignment horizontal="center" vertical="center"/>
      <protection locked="0"/>
    </xf>
    <xf numFmtId="49" fontId="6" fillId="0" borderId="52" xfId="4" applyNumberFormat="1" applyFont="1" applyFill="1" applyBorder="1" applyAlignment="1">
      <alignment horizontal="center" vertical="top"/>
    </xf>
    <xf numFmtId="0" fontId="11" fillId="0" borderId="50" xfId="4" applyFont="1" applyFill="1" applyBorder="1" applyAlignment="1">
      <alignment vertical="top" wrapText="1"/>
    </xf>
    <xf numFmtId="172" fontId="11" fillId="0" borderId="50" xfId="3" applyNumberFormat="1" applyFont="1" applyFill="1" applyBorder="1" applyAlignment="1" applyProtection="1">
      <alignment vertical="top"/>
    </xf>
    <xf numFmtId="172" fontId="11" fillId="0" borderId="54" xfId="3" applyNumberFormat="1" applyFont="1" applyFill="1" applyBorder="1" applyAlignment="1" applyProtection="1">
      <alignment vertical="top"/>
    </xf>
    <xf numFmtId="49" fontId="6" fillId="5" borderId="43" xfId="4" applyNumberFormat="1" applyFont="1" applyFill="1" applyBorder="1" applyAlignment="1">
      <alignment horizontal="center" vertical="top"/>
    </xf>
    <xf numFmtId="0" fontId="11" fillId="5" borderId="13" xfId="4" applyFont="1" applyFill="1" applyBorder="1" applyAlignment="1">
      <alignment vertical="top" wrapText="1"/>
    </xf>
    <xf numFmtId="172" fontId="11" fillId="5" borderId="13" xfId="3" applyNumberFormat="1" applyFont="1" applyFill="1" applyBorder="1" applyAlignment="1" applyProtection="1">
      <alignment vertical="top"/>
    </xf>
    <xf numFmtId="172" fontId="11" fillId="5" borderId="31" xfId="3" applyNumberFormat="1" applyFont="1" applyFill="1" applyBorder="1" applyAlignment="1" applyProtection="1">
      <alignment vertical="top"/>
    </xf>
    <xf numFmtId="49" fontId="6" fillId="0" borderId="43" xfId="4" applyNumberFormat="1" applyFont="1" applyFill="1" applyBorder="1" applyAlignment="1">
      <alignment horizontal="center" vertical="top"/>
    </xf>
    <xf numFmtId="0" fontId="11" fillId="0" borderId="13" xfId="4" applyFont="1" applyFill="1" applyBorder="1" applyAlignment="1">
      <alignment vertical="top" wrapText="1"/>
    </xf>
    <xf numFmtId="172" fontId="11" fillId="0" borderId="13" xfId="3" applyNumberFormat="1" applyFont="1" applyFill="1" applyBorder="1" applyAlignment="1" applyProtection="1">
      <alignment vertical="top"/>
    </xf>
    <xf numFmtId="172" fontId="11" fillId="0" borderId="31" xfId="3" applyNumberFormat="1" applyFont="1" applyFill="1" applyBorder="1" applyAlignment="1" applyProtection="1">
      <alignment vertical="top"/>
    </xf>
    <xf numFmtId="172" fontId="11" fillId="0" borderId="13" xfId="3" applyNumberFormat="1" applyFont="1" applyFill="1" applyBorder="1" applyAlignment="1" applyProtection="1">
      <alignment vertical="top"/>
      <protection locked="0"/>
    </xf>
    <xf numFmtId="172" fontId="11" fillId="0" borderId="31" xfId="3" applyNumberFormat="1" applyFont="1" applyFill="1" applyBorder="1" applyAlignment="1" applyProtection="1">
      <alignment vertical="top"/>
      <protection locked="0"/>
    </xf>
    <xf numFmtId="49" fontId="6" fillId="0" borderId="43" xfId="4" applyNumberFormat="1" applyFont="1" applyBorder="1" applyAlignment="1">
      <alignment horizontal="center" vertical="top"/>
    </xf>
    <xf numFmtId="0" fontId="11" fillId="0" borderId="13" xfId="4" applyFont="1" applyBorder="1" applyAlignment="1">
      <alignment vertical="top" wrapText="1"/>
    </xf>
    <xf numFmtId="172" fontId="11" fillId="3" borderId="13" xfId="3" applyNumberFormat="1" applyFont="1" applyFill="1" applyBorder="1" applyAlignment="1" applyProtection="1">
      <alignment vertical="top"/>
    </xf>
    <xf numFmtId="172" fontId="11" fillId="3" borderId="31" xfId="3" applyNumberFormat="1" applyFont="1" applyFill="1" applyBorder="1" applyAlignment="1" applyProtection="1">
      <alignment vertical="top"/>
    </xf>
    <xf numFmtId="49" fontId="6" fillId="0" borderId="55" xfId="4" applyNumberFormat="1" applyFont="1" applyBorder="1" applyAlignment="1">
      <alignment horizontal="center" vertical="top"/>
    </xf>
    <xf numFmtId="0" fontId="11" fillId="0" borderId="2" xfId="4" applyFont="1" applyBorder="1" applyAlignment="1">
      <alignment vertical="top" wrapText="1"/>
    </xf>
    <xf numFmtId="0" fontId="18" fillId="0" borderId="0" xfId="2"/>
    <xf numFmtId="0" fontId="7" fillId="0" borderId="13" xfId="2" applyFont="1" applyBorder="1" applyAlignment="1">
      <alignment horizontal="center" vertical="center" wrapText="1"/>
    </xf>
    <xf numFmtId="0" fontId="6" fillId="0" borderId="0" xfId="23" applyFont="1" applyFill="1" applyAlignment="1" applyProtection="1"/>
    <xf numFmtId="0" fontId="6" fillId="0" borderId="0" xfId="23" applyFont="1" applyFill="1" applyAlignment="1" applyProtection="1">
      <alignment wrapText="1"/>
    </xf>
    <xf numFmtId="0" fontId="7" fillId="0" borderId="13" xfId="2" applyFont="1" applyBorder="1" applyAlignment="1">
      <alignment horizontal="center" vertical="top" wrapText="1"/>
    </xf>
    <xf numFmtId="167" fontId="8" fillId="0" borderId="11" xfId="1" applyNumberFormat="1" applyFont="1" applyFill="1" applyBorder="1" applyAlignment="1" applyProtection="1">
      <alignment horizontal="center" vertical="center"/>
      <protection hidden="1"/>
    </xf>
    <xf numFmtId="167" fontId="8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6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8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1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1" xfId="1" applyNumberFormat="1" applyFont="1" applyFill="1" applyBorder="1" applyAlignment="1" applyProtection="1">
      <alignment horizontal="center" vertical="center"/>
      <protection hidden="1"/>
    </xf>
    <xf numFmtId="165" fontId="8" fillId="0" borderId="11" xfId="1" applyNumberFormat="1" applyFont="1" applyFill="1" applyBorder="1" applyAlignment="1" applyProtection="1">
      <alignment horizontal="center" vertical="center"/>
      <protection hidden="1"/>
    </xf>
    <xf numFmtId="165" fontId="8" fillId="0" borderId="16" xfId="1" applyNumberFormat="1" applyFont="1" applyFill="1" applyBorder="1" applyAlignment="1" applyProtection="1">
      <alignment horizontal="center" vertical="center"/>
      <protection hidden="1"/>
    </xf>
    <xf numFmtId="0" fontId="18" fillId="0" borderId="0" xfId="2" applyAlignment="1">
      <alignment vertical="center"/>
    </xf>
    <xf numFmtId="0" fontId="22" fillId="0" borderId="13" xfId="2" applyFont="1" applyFill="1" applyBorder="1" applyAlignment="1">
      <alignment vertical="top" wrapText="1"/>
    </xf>
    <xf numFmtId="0" fontId="22" fillId="0" borderId="0" xfId="2" applyFont="1" applyAlignment="1">
      <alignment wrapText="1"/>
    </xf>
    <xf numFmtId="0" fontId="22" fillId="0" borderId="0" xfId="2" applyFont="1" applyAlignment="1">
      <alignment horizontal="center" vertical="center" wrapText="1"/>
    </xf>
    <xf numFmtId="0" fontId="22" fillId="0" borderId="0" xfId="2" applyFont="1" applyAlignment="1">
      <alignment horizontal="center" wrapText="1"/>
    </xf>
    <xf numFmtId="0" fontId="7" fillId="0" borderId="13" xfId="2" applyFont="1" applyBorder="1" applyAlignment="1">
      <alignment horizontal="center" vertical="center"/>
    </xf>
    <xf numFmtId="0" fontId="7" fillId="3" borderId="13" xfId="2" applyFont="1" applyFill="1" applyBorder="1" applyAlignment="1">
      <alignment horizontal="left" vertical="center" wrapText="1"/>
    </xf>
    <xf numFmtId="0" fontId="7" fillId="3" borderId="13" xfId="2" applyFont="1" applyFill="1" applyBorder="1" applyAlignment="1">
      <alignment vertical="top" wrapText="1"/>
    </xf>
    <xf numFmtId="0" fontId="7" fillId="0" borderId="13" xfId="2" applyFont="1" applyFill="1" applyBorder="1" applyAlignment="1">
      <alignment horizontal="left" vertical="center" wrapText="1"/>
    </xf>
    <xf numFmtId="0" fontId="7" fillId="0" borderId="13" xfId="2" applyFont="1" applyFill="1" applyBorder="1" applyAlignment="1">
      <alignment vertical="top" wrapText="1"/>
    </xf>
    <xf numFmtId="49" fontId="23" fillId="0" borderId="13" xfId="21" applyNumberFormat="1" applyFont="1" applyFill="1" applyBorder="1" applyAlignment="1">
      <alignment horizontal="left" vertical="center" wrapText="1"/>
    </xf>
    <xf numFmtId="0" fontId="23" fillId="0" borderId="13" xfId="21" applyFont="1" applyFill="1" applyBorder="1" applyAlignment="1">
      <alignment horizontal="justify" vertical="center" wrapText="1"/>
    </xf>
    <xf numFmtId="0" fontId="7" fillId="0" borderId="0" xfId="2" applyFont="1"/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6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1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NumberFormat="1" applyFont="1" applyFill="1" applyBorder="1" applyAlignment="1" applyProtection="1">
      <protection hidden="1"/>
    </xf>
    <xf numFmtId="0" fontId="12" fillId="0" borderId="0" xfId="1" applyNumberFormat="1" applyFont="1" applyFill="1" applyBorder="1" applyAlignment="1" applyProtection="1">
      <protection hidden="1"/>
    </xf>
    <xf numFmtId="0" fontId="12" fillId="0" borderId="0" xfId="1" applyNumberFormat="1" applyFont="1" applyFill="1" applyBorder="1" applyAlignment="1" applyProtection="1">
      <alignment horizontal="center"/>
      <protection hidden="1"/>
    </xf>
    <xf numFmtId="168" fontId="15" fillId="0" borderId="51" xfId="1" applyNumberFormat="1" applyFont="1" applyFill="1" applyBorder="1" applyAlignment="1" applyProtection="1">
      <alignment horizontal="center" vertical="center"/>
      <protection hidden="1"/>
    </xf>
    <xf numFmtId="4" fontId="15" fillId="0" borderId="51" xfId="1" applyNumberFormat="1" applyFont="1" applyFill="1" applyBorder="1" applyAlignment="1" applyProtection="1">
      <alignment horizontal="center" vertical="center"/>
      <protection hidden="1"/>
    </xf>
    <xf numFmtId="168" fontId="6" fillId="0" borderId="51" xfId="1" applyNumberFormat="1" applyFont="1" applyFill="1" applyBorder="1" applyAlignment="1" applyProtection="1">
      <alignment horizontal="center" vertical="center"/>
      <protection hidden="1"/>
    </xf>
    <xf numFmtId="4" fontId="6" fillId="0" borderId="51" xfId="1" applyNumberFormat="1" applyFont="1" applyFill="1" applyBorder="1" applyAlignment="1" applyProtection="1">
      <alignment horizontal="center" vertical="center"/>
      <protection hidden="1"/>
    </xf>
    <xf numFmtId="166" fontId="7" fillId="0" borderId="19" xfId="1" applyNumberFormat="1" applyFont="1" applyFill="1" applyBorder="1" applyAlignment="1" applyProtection="1">
      <alignment horizontal="center" vertical="center"/>
      <protection hidden="1"/>
    </xf>
    <xf numFmtId="168" fontId="6" fillId="0" borderId="1" xfId="1" applyNumberFormat="1" applyFont="1" applyFill="1" applyBorder="1" applyAlignment="1" applyProtection="1">
      <alignment horizontal="center" vertical="center"/>
      <protection hidden="1"/>
    </xf>
    <xf numFmtId="4" fontId="6" fillId="0" borderId="1" xfId="1" applyNumberFormat="1" applyFont="1" applyFill="1" applyBorder="1" applyAlignment="1" applyProtection="1">
      <alignment horizontal="center" vertical="center"/>
      <protection hidden="1"/>
    </xf>
    <xf numFmtId="169" fontId="8" fillId="0" borderId="11" xfId="1" applyNumberFormat="1" applyFont="1" applyFill="1" applyBorder="1" applyAlignment="1" applyProtection="1">
      <alignment horizontal="left" vertical="center" wrapText="1"/>
      <protection hidden="1"/>
    </xf>
    <xf numFmtId="1" fontId="8" fillId="0" borderId="12" xfId="1" applyNumberFormat="1" applyFont="1" applyFill="1" applyBorder="1" applyAlignment="1" applyProtection="1">
      <alignment horizontal="center" vertical="center"/>
      <protection hidden="1"/>
    </xf>
    <xf numFmtId="166" fontId="8" fillId="0" borderId="12" xfId="1" applyNumberFormat="1" applyFont="1" applyFill="1" applyBorder="1" applyAlignment="1" applyProtection="1">
      <alignment horizontal="center" vertical="center"/>
      <protection hidden="1"/>
    </xf>
    <xf numFmtId="4" fontId="6" fillId="0" borderId="0" xfId="1" applyNumberFormat="1" applyFont="1" applyFill="1" applyBorder="1" applyAlignment="1" applyProtection="1">
      <alignment horizontal="center" vertical="center"/>
      <protection hidden="1"/>
    </xf>
    <xf numFmtId="4" fontId="7" fillId="0" borderId="13" xfId="1" applyNumberFormat="1" applyFont="1" applyFill="1" applyBorder="1" applyAlignment="1" applyProtection="1">
      <alignment horizontal="center" vertical="center"/>
      <protection hidden="1"/>
    </xf>
    <xf numFmtId="4" fontId="7" fillId="0" borderId="11" xfId="1" applyNumberFormat="1" applyFont="1" applyFill="1" applyBorder="1" applyAlignment="1" applyProtection="1">
      <alignment horizontal="right" vertical="center"/>
      <protection hidden="1"/>
    </xf>
    <xf numFmtId="4" fontId="7" fillId="0" borderId="13" xfId="1" applyNumberFormat="1" applyFont="1" applyFill="1" applyBorder="1" applyAlignment="1" applyProtection="1">
      <alignment horizontal="right" vertical="center"/>
      <protection hidden="1"/>
    </xf>
    <xf numFmtId="43" fontId="11" fillId="0" borderId="13" xfId="3" applyNumberFormat="1" applyFont="1" applyFill="1" applyBorder="1" applyAlignment="1" applyProtection="1">
      <alignment vertical="top"/>
    </xf>
    <xf numFmtId="43" fontId="11" fillId="0" borderId="31" xfId="3" applyNumberFormat="1" applyFont="1" applyFill="1" applyBorder="1" applyAlignment="1" applyProtection="1">
      <alignment vertical="top"/>
    </xf>
    <xf numFmtId="168" fontId="7" fillId="0" borderId="13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3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3" xfId="1" applyNumberFormat="1" applyFont="1" applyFill="1" applyBorder="1" applyAlignment="1" applyProtection="1">
      <alignment horizontal="center" vertical="center"/>
      <protection hidden="1"/>
    </xf>
    <xf numFmtId="165" fontId="8" fillId="0" borderId="13" xfId="1" applyNumberFormat="1" applyFont="1" applyFill="1" applyBorder="1" applyAlignment="1" applyProtection="1">
      <alignment horizontal="center" vertical="center"/>
      <protection hidden="1"/>
    </xf>
    <xf numFmtId="3" fontId="7" fillId="0" borderId="13" xfId="1" applyNumberFormat="1" applyFont="1" applyFill="1" applyBorder="1" applyAlignment="1" applyProtection="1">
      <alignment horizontal="center" vertical="center"/>
      <protection hidden="1"/>
    </xf>
    <xf numFmtId="3" fontId="7" fillId="0" borderId="17" xfId="1" applyNumberFormat="1" applyFont="1" applyFill="1" applyBorder="1" applyAlignment="1" applyProtection="1">
      <alignment horizontal="center" vertical="center"/>
      <protection hidden="1"/>
    </xf>
    <xf numFmtId="169" fontId="7" fillId="0" borderId="13" xfId="1" applyNumberFormat="1" applyFont="1" applyFill="1" applyBorder="1" applyAlignment="1" applyProtection="1">
      <alignment horizontal="left" vertical="center" wrapText="1"/>
      <protection hidden="1"/>
    </xf>
    <xf numFmtId="3" fontId="7" fillId="0" borderId="7" xfId="1" applyNumberFormat="1" applyFont="1" applyFill="1" applyBorder="1" applyAlignment="1" applyProtection="1">
      <alignment horizontal="center" vertical="center"/>
      <protection hidden="1"/>
    </xf>
    <xf numFmtId="171" fontId="7" fillId="0" borderId="11" xfId="1" applyNumberFormat="1" applyFont="1" applyFill="1" applyBorder="1" applyAlignment="1" applyProtection="1">
      <alignment horizontal="right" vertical="center"/>
      <protection hidden="1"/>
    </xf>
    <xf numFmtId="168" fontId="7" fillId="0" borderId="16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1" xfId="1" applyNumberFormat="1" applyFont="1" applyFill="1" applyBorder="1" applyAlignment="1" applyProtection="1">
      <alignment horizontal="left" vertical="center" wrapText="1"/>
      <protection hidden="1"/>
    </xf>
    <xf numFmtId="4" fontId="9" fillId="0" borderId="13" xfId="1" applyNumberFormat="1" applyFont="1" applyFill="1" applyBorder="1" applyAlignment="1" applyProtection="1">
      <alignment horizontal="right" vertical="center"/>
      <protection hidden="1"/>
    </xf>
    <xf numFmtId="4" fontId="14" fillId="0" borderId="13" xfId="1" applyNumberFormat="1" applyFont="1" applyFill="1" applyBorder="1" applyAlignment="1" applyProtection="1">
      <alignment horizontal="right" vertical="center"/>
      <protection hidden="1"/>
    </xf>
    <xf numFmtId="4" fontId="7" fillId="3" borderId="13" xfId="1" applyNumberFormat="1" applyFont="1" applyFill="1" applyBorder="1" applyAlignment="1" applyProtection="1">
      <alignment horizontal="right" vertical="center"/>
      <protection hidden="1"/>
    </xf>
    <xf numFmtId="4" fontId="4" fillId="4" borderId="13" xfId="1" applyNumberFormat="1" applyFont="1" applyFill="1" applyBorder="1" applyAlignment="1" applyProtection="1">
      <protection hidden="1"/>
    </xf>
    <xf numFmtId="165" fontId="7" fillId="0" borderId="11" xfId="1" applyNumberFormat="1" applyFont="1" applyFill="1" applyBorder="1" applyAlignment="1" applyProtection="1">
      <alignment horizontal="left" vertical="center" wrapText="1"/>
      <protection hidden="1"/>
    </xf>
    <xf numFmtId="0" fontId="13" fillId="3" borderId="32" xfId="1" applyNumberFormat="1" applyFont="1" applyFill="1" applyBorder="1" applyAlignment="1" applyProtection="1">
      <protection hidden="1"/>
    </xf>
    <xf numFmtId="0" fontId="13" fillId="3" borderId="33" xfId="1" applyNumberFormat="1" applyFont="1" applyFill="1" applyBorder="1" applyAlignment="1" applyProtection="1">
      <protection hidden="1"/>
    </xf>
    <xf numFmtId="164" fontId="13" fillId="3" borderId="48" xfId="1" applyNumberFormat="1" applyFont="1" applyFill="1" applyBorder="1" applyAlignment="1" applyProtection="1">
      <protection hidden="1"/>
    </xf>
    <xf numFmtId="171" fontId="13" fillId="3" borderId="48" xfId="1" applyNumberFormat="1" applyFont="1" applyFill="1" applyBorder="1" applyAlignment="1" applyProtection="1">
      <protection hidden="1"/>
    </xf>
    <xf numFmtId="171" fontId="13" fillId="3" borderId="49" xfId="1" applyNumberFormat="1" applyFont="1" applyFill="1" applyBorder="1" applyAlignment="1" applyProtection="1">
      <protection hidden="1"/>
    </xf>
    <xf numFmtId="165" fontId="7" fillId="0" borderId="11" xfId="1" applyNumberFormat="1" applyFont="1" applyFill="1" applyBorder="1" applyAlignment="1" applyProtection="1">
      <alignment horizontal="left" vertical="center" wrapText="1"/>
      <protection hidden="1"/>
    </xf>
    <xf numFmtId="0" fontId="11" fillId="0" borderId="20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8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3" xfId="2" applyFont="1" applyBorder="1" applyAlignment="1">
      <alignment horizontal="center" wrapText="1"/>
    </xf>
    <xf numFmtId="0" fontId="6" fillId="0" borderId="0" xfId="23" applyFont="1" applyFill="1" applyAlignment="1" applyProtection="1">
      <alignment horizontal="center"/>
    </xf>
    <xf numFmtId="0" fontId="6" fillId="0" borderId="0" xfId="23" applyFont="1" applyFill="1" applyAlignment="1" applyProtection="1">
      <alignment horizontal="center" wrapText="1"/>
    </xf>
    <xf numFmtId="0" fontId="7" fillId="0" borderId="0" xfId="2" applyFont="1" applyAlignment="1">
      <alignment horizontal="center" wrapText="1"/>
    </xf>
    <xf numFmtId="172" fontId="11" fillId="0" borderId="0" xfId="3" applyNumberFormat="1" applyFont="1" applyFill="1" applyBorder="1" applyAlignment="1" applyProtection="1">
      <alignment horizontal="left" vertical="center" wrapText="1"/>
    </xf>
    <xf numFmtId="0" fontId="7" fillId="0" borderId="0" xfId="2" applyFont="1" applyFill="1" applyAlignment="1" applyProtection="1">
      <alignment horizontal="center"/>
    </xf>
    <xf numFmtId="165" fontId="7" fillId="0" borderId="13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1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3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6" xfId="1" applyNumberFormat="1" applyFont="1" applyFill="1" applyBorder="1" applyAlignment="1" applyProtection="1">
      <alignment horizontal="left" vertical="center" wrapText="1"/>
      <protection hidden="1"/>
    </xf>
    <xf numFmtId="169" fontId="14" fillId="0" borderId="50" xfId="1" applyNumberFormat="1" applyFont="1" applyFill="1" applyBorder="1" applyAlignment="1" applyProtection="1">
      <alignment horizontal="left" vertical="center" wrapText="1"/>
      <protection hidden="1"/>
    </xf>
    <xf numFmtId="169" fontId="14" fillId="0" borderId="7" xfId="1" applyNumberFormat="1" applyFont="1" applyFill="1" applyBorder="1" applyAlignment="1" applyProtection="1">
      <alignment horizontal="left" vertical="center" wrapText="1"/>
      <protection hidden="1"/>
    </xf>
    <xf numFmtId="169" fontId="14" fillId="0" borderId="8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6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3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1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8" xfId="1" applyNumberFormat="1" applyFont="1" applyFill="1" applyBorder="1" applyAlignment="1" applyProtection="1">
      <alignment horizontal="left" vertical="center" wrapText="1"/>
      <protection hidden="1"/>
    </xf>
    <xf numFmtId="169" fontId="14" fillId="0" borderId="13" xfId="1" applyNumberFormat="1" applyFont="1" applyFill="1" applyBorder="1" applyAlignment="1" applyProtection="1">
      <alignment horizontal="left" vertical="center" wrapText="1"/>
      <protection hidden="1"/>
    </xf>
    <xf numFmtId="169" fontId="14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14" fillId="0" borderId="16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7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50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1" xfId="1" applyNumberFormat="1" applyFont="1" applyFill="1" applyBorder="1" applyAlignment="1" applyProtection="1">
      <alignment horizontal="left" vertical="center" wrapText="1"/>
      <protection hidden="1"/>
    </xf>
    <xf numFmtId="167" fontId="8" fillId="0" borderId="11" xfId="1" applyNumberFormat="1" applyFont="1" applyFill="1" applyBorder="1" applyAlignment="1" applyProtection="1">
      <alignment horizontal="center" vertical="center"/>
      <protection hidden="1"/>
    </xf>
    <xf numFmtId="167" fontId="8" fillId="0" borderId="12" xfId="1" applyNumberFormat="1" applyFont="1" applyFill="1" applyBorder="1" applyAlignment="1" applyProtection="1">
      <alignment horizontal="center" vertical="center"/>
      <protection hidden="1"/>
    </xf>
    <xf numFmtId="167" fontId="8" fillId="0" borderId="19" xfId="1" applyNumberFormat="1" applyFont="1" applyFill="1" applyBorder="1" applyAlignment="1" applyProtection="1">
      <alignment horizontal="center" vertical="center"/>
      <protection hidden="1"/>
    </xf>
    <xf numFmtId="0" fontId="11" fillId="0" borderId="20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20" xfId="1" applyNumberFormat="1" applyFont="1" applyFill="1" applyBorder="1" applyAlignment="1" applyProtection="1">
      <alignment horizontal="center" vertical="center"/>
      <protection hidden="1"/>
    </xf>
    <xf numFmtId="165" fontId="9" fillId="0" borderId="24" xfId="1" applyNumberFormat="1" applyFont="1" applyFill="1" applyBorder="1" applyAlignment="1" applyProtection="1">
      <alignment horizontal="left" vertical="center" wrapText="1"/>
      <protection hidden="1"/>
    </xf>
    <xf numFmtId="165" fontId="9" fillId="0" borderId="25" xfId="1" applyNumberFormat="1" applyFont="1" applyFill="1" applyBorder="1" applyAlignment="1" applyProtection="1">
      <alignment horizontal="left" vertical="center" wrapText="1"/>
      <protection hidden="1"/>
    </xf>
    <xf numFmtId="165" fontId="9" fillId="0" borderId="6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43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5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3" xfId="1" applyNumberFormat="1" applyFont="1" applyFill="1" applyBorder="1" applyAlignment="1" applyProtection="1">
      <alignment horizontal="center" vertical="center"/>
      <protection hidden="1"/>
    </xf>
    <xf numFmtId="165" fontId="7" fillId="0" borderId="11" xfId="1" applyNumberFormat="1" applyFont="1" applyFill="1" applyBorder="1" applyAlignment="1" applyProtection="1">
      <alignment horizontal="center" vertical="center"/>
      <protection hidden="1"/>
    </xf>
    <xf numFmtId="169" fontId="8" fillId="0" borderId="43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45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46" xfId="1" applyNumberFormat="1" applyFont="1" applyFill="1" applyBorder="1" applyAlignment="1" applyProtection="1">
      <alignment horizontal="left" vertical="center" wrapText="1"/>
      <protection hidden="1"/>
    </xf>
    <xf numFmtId="165" fontId="8" fillId="0" borderId="17" xfId="1" applyNumberFormat="1" applyFont="1" applyFill="1" applyBorder="1" applyAlignment="1" applyProtection="1">
      <alignment horizontal="center" vertical="center"/>
      <protection hidden="1"/>
    </xf>
    <xf numFmtId="165" fontId="8" fillId="0" borderId="16" xfId="1" applyNumberFormat="1" applyFont="1" applyFill="1" applyBorder="1" applyAlignment="1" applyProtection="1">
      <alignment horizontal="center" vertical="center"/>
      <protection hidden="1"/>
    </xf>
    <xf numFmtId="169" fontId="8" fillId="0" borderId="15" xfId="1" applyNumberFormat="1" applyFont="1" applyFill="1" applyBorder="1" applyAlignment="1" applyProtection="1">
      <alignment horizontal="left" vertical="center" wrapText="1"/>
      <protection hidden="1"/>
    </xf>
    <xf numFmtId="165" fontId="8" fillId="0" borderId="13" xfId="1" applyNumberFormat="1" applyFont="1" applyFill="1" applyBorder="1" applyAlignment="1" applyProtection="1">
      <alignment horizontal="center" vertical="center"/>
      <protection hidden="1"/>
    </xf>
    <xf numFmtId="165" fontId="8" fillId="0" borderId="11" xfId="1" applyNumberFormat="1" applyFont="1" applyFill="1" applyBorder="1" applyAlignment="1" applyProtection="1">
      <alignment horizontal="center" vertical="center"/>
      <protection hidden="1"/>
    </xf>
    <xf numFmtId="0" fontId="11" fillId="0" borderId="18" xfId="1" applyNumberFormat="1" applyFont="1" applyFill="1" applyBorder="1" applyAlignment="1" applyProtection="1">
      <alignment horizontal="center" vertical="center" wrapText="1"/>
      <protection hidden="1"/>
    </xf>
    <xf numFmtId="0" fontId="16" fillId="0" borderId="20" xfId="1" applyNumberFormat="1" applyFont="1" applyFill="1" applyBorder="1" applyAlignment="1" applyProtection="1">
      <alignment horizontal="center" vertical="center"/>
      <protection hidden="1"/>
    </xf>
    <xf numFmtId="169" fontId="8" fillId="0" borderId="24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37" xfId="1" applyNumberFormat="1" applyFont="1" applyFill="1" applyBorder="1" applyAlignment="1" applyProtection="1">
      <alignment horizontal="left" vertical="center" wrapText="1"/>
      <protection hidden="1"/>
    </xf>
    <xf numFmtId="165" fontId="8" fillId="0" borderId="39" xfId="1" applyNumberFormat="1" applyFont="1" applyFill="1" applyBorder="1" applyAlignment="1" applyProtection="1">
      <alignment horizontal="center" vertical="center"/>
      <protection hidden="1"/>
    </xf>
    <xf numFmtId="165" fontId="8" fillId="0" borderId="38" xfId="1" applyNumberFormat="1" applyFont="1" applyFill="1" applyBorder="1" applyAlignment="1" applyProtection="1">
      <alignment horizontal="center" vertical="center"/>
      <protection hidden="1"/>
    </xf>
  </cellXfs>
  <cellStyles count="25">
    <cellStyle name="Обычный" xfId="0" builtinId="0"/>
    <cellStyle name="Обычный 2" xfId="1"/>
    <cellStyle name="Обычный 2 10" xfId="5"/>
    <cellStyle name="Обычный 2 11" xfId="6"/>
    <cellStyle name="Обычный 2 12" xfId="7"/>
    <cellStyle name="Обычный 2 13" xfId="8"/>
    <cellStyle name="Обычный 2 14" xfId="9"/>
    <cellStyle name="Обычный 2 15" xfId="10"/>
    <cellStyle name="Обычный 2 2" xfId="11"/>
    <cellStyle name="Обычный 2 2 2" xfId="12"/>
    <cellStyle name="Обычный 2 2 3" xfId="13"/>
    <cellStyle name="Обычный 2 3" xfId="14"/>
    <cellStyle name="Обычный 2 4" xfId="15"/>
    <cellStyle name="Обычный 2 5" xfId="16"/>
    <cellStyle name="Обычный 2 6" xfId="17"/>
    <cellStyle name="Обычный 2 7" xfId="18"/>
    <cellStyle name="Обычный 2 8" xfId="19"/>
    <cellStyle name="Обычный 2 9" xfId="20"/>
    <cellStyle name="Обычный 3" xfId="2"/>
    <cellStyle name="Обычный 3 2" xfId="21"/>
    <cellStyle name="Обычный 3 3" xfId="22"/>
    <cellStyle name="Обычный 8" xfId="23"/>
    <cellStyle name="Обычный_источники" xfId="4"/>
    <cellStyle name="Финансовый 2" xfId="3"/>
    <cellStyle name="Финансовый 4" xfId="2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42;&#1077;&#1076;&#1086;&#1084;&#1089;&#1090;&#1074;&#1077;&#1085;&#1085;&#1072;&#1103;%20&#1076;&#1083;&#1103;%20C&#1077;&#1083;&#1100;&#1089;&#1086;&#1074;&#1077;&#1090;&#1086;&#1074;_&#1051;&#1077;&#1085;&#1072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Доходы_НОВ"/>
      <sheetName val="функц. расходы_стар"/>
      <sheetName val="ведом_нов"/>
      <sheetName val="источники_стар"/>
      <sheetName val="временно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view="pageBreakPreview" topLeftCell="A16" zoomScaleSheetLayoutView="100" workbookViewId="0">
      <selection activeCell="C55" sqref="C55"/>
    </sheetView>
  </sheetViews>
  <sheetFormatPr defaultRowHeight="12.75"/>
  <cols>
    <col min="1" max="1" width="25" style="233" customWidth="1"/>
    <col min="2" max="2" width="59.28515625" style="220" customWidth="1"/>
    <col min="3" max="3" width="16.5703125" style="220" customWidth="1"/>
    <col min="4" max="4" width="5.42578125" style="220" customWidth="1"/>
    <col min="5" max="256" width="9.140625" style="220"/>
    <col min="257" max="257" width="25" style="220" customWidth="1"/>
    <col min="258" max="258" width="59.28515625" style="220" customWidth="1"/>
    <col min="259" max="259" width="16.5703125" style="220" customWidth="1"/>
    <col min="260" max="260" width="5.42578125" style="220" customWidth="1"/>
    <col min="261" max="512" width="9.140625" style="220"/>
    <col min="513" max="513" width="25" style="220" customWidth="1"/>
    <col min="514" max="514" width="59.28515625" style="220" customWidth="1"/>
    <col min="515" max="515" width="16.5703125" style="220" customWidth="1"/>
    <col min="516" max="516" width="5.42578125" style="220" customWidth="1"/>
    <col min="517" max="768" width="9.140625" style="220"/>
    <col min="769" max="769" width="25" style="220" customWidth="1"/>
    <col min="770" max="770" width="59.28515625" style="220" customWidth="1"/>
    <col min="771" max="771" width="16.5703125" style="220" customWidth="1"/>
    <col min="772" max="772" width="5.42578125" style="220" customWidth="1"/>
    <col min="773" max="1024" width="9.140625" style="220"/>
    <col min="1025" max="1025" width="25" style="220" customWidth="1"/>
    <col min="1026" max="1026" width="59.28515625" style="220" customWidth="1"/>
    <col min="1027" max="1027" width="16.5703125" style="220" customWidth="1"/>
    <col min="1028" max="1028" width="5.42578125" style="220" customWidth="1"/>
    <col min="1029" max="1280" width="9.140625" style="220"/>
    <col min="1281" max="1281" width="25" style="220" customWidth="1"/>
    <col min="1282" max="1282" width="59.28515625" style="220" customWidth="1"/>
    <col min="1283" max="1283" width="16.5703125" style="220" customWidth="1"/>
    <col min="1284" max="1284" width="5.42578125" style="220" customWidth="1"/>
    <col min="1285" max="1536" width="9.140625" style="220"/>
    <col min="1537" max="1537" width="25" style="220" customWidth="1"/>
    <col min="1538" max="1538" width="59.28515625" style="220" customWidth="1"/>
    <col min="1539" max="1539" width="16.5703125" style="220" customWidth="1"/>
    <col min="1540" max="1540" width="5.42578125" style="220" customWidth="1"/>
    <col min="1541" max="1792" width="9.140625" style="220"/>
    <col min="1793" max="1793" width="25" style="220" customWidth="1"/>
    <col min="1794" max="1794" width="59.28515625" style="220" customWidth="1"/>
    <col min="1795" max="1795" width="16.5703125" style="220" customWidth="1"/>
    <col min="1796" max="1796" width="5.42578125" style="220" customWidth="1"/>
    <col min="1797" max="2048" width="9.140625" style="220"/>
    <col min="2049" max="2049" width="25" style="220" customWidth="1"/>
    <col min="2050" max="2050" width="59.28515625" style="220" customWidth="1"/>
    <col min="2051" max="2051" width="16.5703125" style="220" customWidth="1"/>
    <col min="2052" max="2052" width="5.42578125" style="220" customWidth="1"/>
    <col min="2053" max="2304" width="9.140625" style="220"/>
    <col min="2305" max="2305" width="25" style="220" customWidth="1"/>
    <col min="2306" max="2306" width="59.28515625" style="220" customWidth="1"/>
    <col min="2307" max="2307" width="16.5703125" style="220" customWidth="1"/>
    <col min="2308" max="2308" width="5.42578125" style="220" customWidth="1"/>
    <col min="2309" max="2560" width="9.140625" style="220"/>
    <col min="2561" max="2561" width="25" style="220" customWidth="1"/>
    <col min="2562" max="2562" width="59.28515625" style="220" customWidth="1"/>
    <col min="2563" max="2563" width="16.5703125" style="220" customWidth="1"/>
    <col min="2564" max="2564" width="5.42578125" style="220" customWidth="1"/>
    <col min="2565" max="2816" width="9.140625" style="220"/>
    <col min="2817" max="2817" width="25" style="220" customWidth="1"/>
    <col min="2818" max="2818" width="59.28515625" style="220" customWidth="1"/>
    <col min="2819" max="2819" width="16.5703125" style="220" customWidth="1"/>
    <col min="2820" max="2820" width="5.42578125" style="220" customWidth="1"/>
    <col min="2821" max="3072" width="9.140625" style="220"/>
    <col min="3073" max="3073" width="25" style="220" customWidth="1"/>
    <col min="3074" max="3074" width="59.28515625" style="220" customWidth="1"/>
    <col min="3075" max="3075" width="16.5703125" style="220" customWidth="1"/>
    <col min="3076" max="3076" width="5.42578125" style="220" customWidth="1"/>
    <col min="3077" max="3328" width="9.140625" style="220"/>
    <col min="3329" max="3329" width="25" style="220" customWidth="1"/>
    <col min="3330" max="3330" width="59.28515625" style="220" customWidth="1"/>
    <col min="3331" max="3331" width="16.5703125" style="220" customWidth="1"/>
    <col min="3332" max="3332" width="5.42578125" style="220" customWidth="1"/>
    <col min="3333" max="3584" width="9.140625" style="220"/>
    <col min="3585" max="3585" width="25" style="220" customWidth="1"/>
    <col min="3586" max="3586" width="59.28515625" style="220" customWidth="1"/>
    <col min="3587" max="3587" width="16.5703125" style="220" customWidth="1"/>
    <col min="3588" max="3588" width="5.42578125" style="220" customWidth="1"/>
    <col min="3589" max="3840" width="9.140625" style="220"/>
    <col min="3841" max="3841" width="25" style="220" customWidth="1"/>
    <col min="3842" max="3842" width="59.28515625" style="220" customWidth="1"/>
    <col min="3843" max="3843" width="16.5703125" style="220" customWidth="1"/>
    <col min="3844" max="3844" width="5.42578125" style="220" customWidth="1"/>
    <col min="3845" max="4096" width="9.140625" style="220"/>
    <col min="4097" max="4097" width="25" style="220" customWidth="1"/>
    <col min="4098" max="4098" width="59.28515625" style="220" customWidth="1"/>
    <col min="4099" max="4099" width="16.5703125" style="220" customWidth="1"/>
    <col min="4100" max="4100" width="5.42578125" style="220" customWidth="1"/>
    <col min="4101" max="4352" width="9.140625" style="220"/>
    <col min="4353" max="4353" width="25" style="220" customWidth="1"/>
    <col min="4354" max="4354" width="59.28515625" style="220" customWidth="1"/>
    <col min="4355" max="4355" width="16.5703125" style="220" customWidth="1"/>
    <col min="4356" max="4356" width="5.42578125" style="220" customWidth="1"/>
    <col min="4357" max="4608" width="9.140625" style="220"/>
    <col min="4609" max="4609" width="25" style="220" customWidth="1"/>
    <col min="4610" max="4610" width="59.28515625" style="220" customWidth="1"/>
    <col min="4611" max="4611" width="16.5703125" style="220" customWidth="1"/>
    <col min="4612" max="4612" width="5.42578125" style="220" customWidth="1"/>
    <col min="4613" max="4864" width="9.140625" style="220"/>
    <col min="4865" max="4865" width="25" style="220" customWidth="1"/>
    <col min="4866" max="4866" width="59.28515625" style="220" customWidth="1"/>
    <col min="4867" max="4867" width="16.5703125" style="220" customWidth="1"/>
    <col min="4868" max="4868" width="5.42578125" style="220" customWidth="1"/>
    <col min="4869" max="5120" width="9.140625" style="220"/>
    <col min="5121" max="5121" width="25" style="220" customWidth="1"/>
    <col min="5122" max="5122" width="59.28515625" style="220" customWidth="1"/>
    <col min="5123" max="5123" width="16.5703125" style="220" customWidth="1"/>
    <col min="5124" max="5124" width="5.42578125" style="220" customWidth="1"/>
    <col min="5125" max="5376" width="9.140625" style="220"/>
    <col min="5377" max="5377" width="25" style="220" customWidth="1"/>
    <col min="5378" max="5378" width="59.28515625" style="220" customWidth="1"/>
    <col min="5379" max="5379" width="16.5703125" style="220" customWidth="1"/>
    <col min="5380" max="5380" width="5.42578125" style="220" customWidth="1"/>
    <col min="5381" max="5632" width="9.140625" style="220"/>
    <col min="5633" max="5633" width="25" style="220" customWidth="1"/>
    <col min="5634" max="5634" width="59.28515625" style="220" customWidth="1"/>
    <col min="5635" max="5635" width="16.5703125" style="220" customWidth="1"/>
    <col min="5636" max="5636" width="5.42578125" style="220" customWidth="1"/>
    <col min="5637" max="5888" width="9.140625" style="220"/>
    <col min="5889" max="5889" width="25" style="220" customWidth="1"/>
    <col min="5890" max="5890" width="59.28515625" style="220" customWidth="1"/>
    <col min="5891" max="5891" width="16.5703125" style="220" customWidth="1"/>
    <col min="5892" max="5892" width="5.42578125" style="220" customWidth="1"/>
    <col min="5893" max="6144" width="9.140625" style="220"/>
    <col min="6145" max="6145" width="25" style="220" customWidth="1"/>
    <col min="6146" max="6146" width="59.28515625" style="220" customWidth="1"/>
    <col min="6147" max="6147" width="16.5703125" style="220" customWidth="1"/>
    <col min="6148" max="6148" width="5.42578125" style="220" customWidth="1"/>
    <col min="6149" max="6400" width="9.140625" style="220"/>
    <col min="6401" max="6401" width="25" style="220" customWidth="1"/>
    <col min="6402" max="6402" width="59.28515625" style="220" customWidth="1"/>
    <col min="6403" max="6403" width="16.5703125" style="220" customWidth="1"/>
    <col min="6404" max="6404" width="5.42578125" style="220" customWidth="1"/>
    <col min="6405" max="6656" width="9.140625" style="220"/>
    <col min="6657" max="6657" width="25" style="220" customWidth="1"/>
    <col min="6658" max="6658" width="59.28515625" style="220" customWidth="1"/>
    <col min="6659" max="6659" width="16.5703125" style="220" customWidth="1"/>
    <col min="6660" max="6660" width="5.42578125" style="220" customWidth="1"/>
    <col min="6661" max="6912" width="9.140625" style="220"/>
    <col min="6913" max="6913" width="25" style="220" customWidth="1"/>
    <col min="6914" max="6914" width="59.28515625" style="220" customWidth="1"/>
    <col min="6915" max="6915" width="16.5703125" style="220" customWidth="1"/>
    <col min="6916" max="6916" width="5.42578125" style="220" customWidth="1"/>
    <col min="6917" max="7168" width="9.140625" style="220"/>
    <col min="7169" max="7169" width="25" style="220" customWidth="1"/>
    <col min="7170" max="7170" width="59.28515625" style="220" customWidth="1"/>
    <col min="7171" max="7171" width="16.5703125" style="220" customWidth="1"/>
    <col min="7172" max="7172" width="5.42578125" style="220" customWidth="1"/>
    <col min="7173" max="7424" width="9.140625" style="220"/>
    <col min="7425" max="7425" width="25" style="220" customWidth="1"/>
    <col min="7426" max="7426" width="59.28515625" style="220" customWidth="1"/>
    <col min="7427" max="7427" width="16.5703125" style="220" customWidth="1"/>
    <col min="7428" max="7428" width="5.42578125" style="220" customWidth="1"/>
    <col min="7429" max="7680" width="9.140625" style="220"/>
    <col min="7681" max="7681" width="25" style="220" customWidth="1"/>
    <col min="7682" max="7682" width="59.28515625" style="220" customWidth="1"/>
    <col min="7683" max="7683" width="16.5703125" style="220" customWidth="1"/>
    <col min="7684" max="7684" width="5.42578125" style="220" customWidth="1"/>
    <col min="7685" max="7936" width="9.140625" style="220"/>
    <col min="7937" max="7937" width="25" style="220" customWidth="1"/>
    <col min="7938" max="7938" width="59.28515625" style="220" customWidth="1"/>
    <col min="7939" max="7939" width="16.5703125" style="220" customWidth="1"/>
    <col min="7940" max="7940" width="5.42578125" style="220" customWidth="1"/>
    <col min="7941" max="8192" width="9.140625" style="220"/>
    <col min="8193" max="8193" width="25" style="220" customWidth="1"/>
    <col min="8194" max="8194" width="59.28515625" style="220" customWidth="1"/>
    <col min="8195" max="8195" width="16.5703125" style="220" customWidth="1"/>
    <col min="8196" max="8196" width="5.42578125" style="220" customWidth="1"/>
    <col min="8197" max="8448" width="9.140625" style="220"/>
    <col min="8449" max="8449" width="25" style="220" customWidth="1"/>
    <col min="8450" max="8450" width="59.28515625" style="220" customWidth="1"/>
    <col min="8451" max="8451" width="16.5703125" style="220" customWidth="1"/>
    <col min="8452" max="8452" width="5.42578125" style="220" customWidth="1"/>
    <col min="8453" max="8704" width="9.140625" style="220"/>
    <col min="8705" max="8705" width="25" style="220" customWidth="1"/>
    <col min="8706" max="8706" width="59.28515625" style="220" customWidth="1"/>
    <col min="8707" max="8707" width="16.5703125" style="220" customWidth="1"/>
    <col min="8708" max="8708" width="5.42578125" style="220" customWidth="1"/>
    <col min="8709" max="8960" width="9.140625" style="220"/>
    <col min="8961" max="8961" width="25" style="220" customWidth="1"/>
    <col min="8962" max="8962" width="59.28515625" style="220" customWidth="1"/>
    <col min="8963" max="8963" width="16.5703125" style="220" customWidth="1"/>
    <col min="8964" max="8964" width="5.42578125" style="220" customWidth="1"/>
    <col min="8965" max="9216" width="9.140625" style="220"/>
    <col min="9217" max="9217" width="25" style="220" customWidth="1"/>
    <col min="9218" max="9218" width="59.28515625" style="220" customWidth="1"/>
    <col min="9219" max="9219" width="16.5703125" style="220" customWidth="1"/>
    <col min="9220" max="9220" width="5.42578125" style="220" customWidth="1"/>
    <col min="9221" max="9472" width="9.140625" style="220"/>
    <col min="9473" max="9473" width="25" style="220" customWidth="1"/>
    <col min="9474" max="9474" width="59.28515625" style="220" customWidth="1"/>
    <col min="9475" max="9475" width="16.5703125" style="220" customWidth="1"/>
    <col min="9476" max="9476" width="5.42578125" style="220" customWidth="1"/>
    <col min="9477" max="9728" width="9.140625" style="220"/>
    <col min="9729" max="9729" width="25" style="220" customWidth="1"/>
    <col min="9730" max="9730" width="59.28515625" style="220" customWidth="1"/>
    <col min="9731" max="9731" width="16.5703125" style="220" customWidth="1"/>
    <col min="9732" max="9732" width="5.42578125" style="220" customWidth="1"/>
    <col min="9733" max="9984" width="9.140625" style="220"/>
    <col min="9985" max="9985" width="25" style="220" customWidth="1"/>
    <col min="9986" max="9986" width="59.28515625" style="220" customWidth="1"/>
    <col min="9987" max="9987" width="16.5703125" style="220" customWidth="1"/>
    <col min="9988" max="9988" width="5.42578125" style="220" customWidth="1"/>
    <col min="9989" max="10240" width="9.140625" style="220"/>
    <col min="10241" max="10241" width="25" style="220" customWidth="1"/>
    <col min="10242" max="10242" width="59.28515625" style="220" customWidth="1"/>
    <col min="10243" max="10243" width="16.5703125" style="220" customWidth="1"/>
    <col min="10244" max="10244" width="5.42578125" style="220" customWidth="1"/>
    <col min="10245" max="10496" width="9.140625" style="220"/>
    <col min="10497" max="10497" width="25" style="220" customWidth="1"/>
    <col min="10498" max="10498" width="59.28515625" style="220" customWidth="1"/>
    <col min="10499" max="10499" width="16.5703125" style="220" customWidth="1"/>
    <col min="10500" max="10500" width="5.42578125" style="220" customWidth="1"/>
    <col min="10501" max="10752" width="9.140625" style="220"/>
    <col min="10753" max="10753" width="25" style="220" customWidth="1"/>
    <col min="10754" max="10754" width="59.28515625" style="220" customWidth="1"/>
    <col min="10755" max="10755" width="16.5703125" style="220" customWidth="1"/>
    <col min="10756" max="10756" width="5.42578125" style="220" customWidth="1"/>
    <col min="10757" max="11008" width="9.140625" style="220"/>
    <col min="11009" max="11009" width="25" style="220" customWidth="1"/>
    <col min="11010" max="11010" width="59.28515625" style="220" customWidth="1"/>
    <col min="11011" max="11011" width="16.5703125" style="220" customWidth="1"/>
    <col min="11012" max="11012" width="5.42578125" style="220" customWidth="1"/>
    <col min="11013" max="11264" width="9.140625" style="220"/>
    <col min="11265" max="11265" width="25" style="220" customWidth="1"/>
    <col min="11266" max="11266" width="59.28515625" style="220" customWidth="1"/>
    <col min="11267" max="11267" width="16.5703125" style="220" customWidth="1"/>
    <col min="11268" max="11268" width="5.42578125" style="220" customWidth="1"/>
    <col min="11269" max="11520" width="9.140625" style="220"/>
    <col min="11521" max="11521" width="25" style="220" customWidth="1"/>
    <col min="11522" max="11522" width="59.28515625" style="220" customWidth="1"/>
    <col min="11523" max="11523" width="16.5703125" style="220" customWidth="1"/>
    <col min="11524" max="11524" width="5.42578125" style="220" customWidth="1"/>
    <col min="11525" max="11776" width="9.140625" style="220"/>
    <col min="11777" max="11777" width="25" style="220" customWidth="1"/>
    <col min="11778" max="11778" width="59.28515625" style="220" customWidth="1"/>
    <col min="11779" max="11779" width="16.5703125" style="220" customWidth="1"/>
    <col min="11780" max="11780" width="5.42578125" style="220" customWidth="1"/>
    <col min="11781" max="12032" width="9.140625" style="220"/>
    <col min="12033" max="12033" width="25" style="220" customWidth="1"/>
    <col min="12034" max="12034" width="59.28515625" style="220" customWidth="1"/>
    <col min="12035" max="12035" width="16.5703125" style="220" customWidth="1"/>
    <col min="12036" max="12036" width="5.42578125" style="220" customWidth="1"/>
    <col min="12037" max="12288" width="9.140625" style="220"/>
    <col min="12289" max="12289" width="25" style="220" customWidth="1"/>
    <col min="12290" max="12290" width="59.28515625" style="220" customWidth="1"/>
    <col min="12291" max="12291" width="16.5703125" style="220" customWidth="1"/>
    <col min="12292" max="12292" width="5.42578125" style="220" customWidth="1"/>
    <col min="12293" max="12544" width="9.140625" style="220"/>
    <col min="12545" max="12545" width="25" style="220" customWidth="1"/>
    <col min="12546" max="12546" width="59.28515625" style="220" customWidth="1"/>
    <col min="12547" max="12547" width="16.5703125" style="220" customWidth="1"/>
    <col min="12548" max="12548" width="5.42578125" style="220" customWidth="1"/>
    <col min="12549" max="12800" width="9.140625" style="220"/>
    <col min="12801" max="12801" width="25" style="220" customWidth="1"/>
    <col min="12802" max="12802" width="59.28515625" style="220" customWidth="1"/>
    <col min="12803" max="12803" width="16.5703125" style="220" customWidth="1"/>
    <col min="12804" max="12804" width="5.42578125" style="220" customWidth="1"/>
    <col min="12805" max="13056" width="9.140625" style="220"/>
    <col min="13057" max="13057" width="25" style="220" customWidth="1"/>
    <col min="13058" max="13058" width="59.28515625" style="220" customWidth="1"/>
    <col min="13059" max="13059" width="16.5703125" style="220" customWidth="1"/>
    <col min="13060" max="13060" width="5.42578125" style="220" customWidth="1"/>
    <col min="13061" max="13312" width="9.140625" style="220"/>
    <col min="13313" max="13313" width="25" style="220" customWidth="1"/>
    <col min="13314" max="13314" width="59.28515625" style="220" customWidth="1"/>
    <col min="13315" max="13315" width="16.5703125" style="220" customWidth="1"/>
    <col min="13316" max="13316" width="5.42578125" style="220" customWidth="1"/>
    <col min="13317" max="13568" width="9.140625" style="220"/>
    <col min="13569" max="13569" width="25" style="220" customWidth="1"/>
    <col min="13570" max="13570" width="59.28515625" style="220" customWidth="1"/>
    <col min="13571" max="13571" width="16.5703125" style="220" customWidth="1"/>
    <col min="13572" max="13572" width="5.42578125" style="220" customWidth="1"/>
    <col min="13573" max="13824" width="9.140625" style="220"/>
    <col min="13825" max="13825" width="25" style="220" customWidth="1"/>
    <col min="13826" max="13826" width="59.28515625" style="220" customWidth="1"/>
    <col min="13827" max="13827" width="16.5703125" style="220" customWidth="1"/>
    <col min="13828" max="13828" width="5.42578125" style="220" customWidth="1"/>
    <col min="13829" max="14080" width="9.140625" style="220"/>
    <col min="14081" max="14081" width="25" style="220" customWidth="1"/>
    <col min="14082" max="14082" width="59.28515625" style="220" customWidth="1"/>
    <col min="14083" max="14083" width="16.5703125" style="220" customWidth="1"/>
    <col min="14084" max="14084" width="5.42578125" style="220" customWidth="1"/>
    <col min="14085" max="14336" width="9.140625" style="220"/>
    <col min="14337" max="14337" width="25" style="220" customWidth="1"/>
    <col min="14338" max="14338" width="59.28515625" style="220" customWidth="1"/>
    <col min="14339" max="14339" width="16.5703125" style="220" customWidth="1"/>
    <col min="14340" max="14340" width="5.42578125" style="220" customWidth="1"/>
    <col min="14341" max="14592" width="9.140625" style="220"/>
    <col min="14593" max="14593" width="25" style="220" customWidth="1"/>
    <col min="14594" max="14594" width="59.28515625" style="220" customWidth="1"/>
    <col min="14595" max="14595" width="16.5703125" style="220" customWidth="1"/>
    <col min="14596" max="14596" width="5.42578125" style="220" customWidth="1"/>
    <col min="14597" max="14848" width="9.140625" style="220"/>
    <col min="14849" max="14849" width="25" style="220" customWidth="1"/>
    <col min="14850" max="14850" width="59.28515625" style="220" customWidth="1"/>
    <col min="14851" max="14851" width="16.5703125" style="220" customWidth="1"/>
    <col min="14852" max="14852" width="5.42578125" style="220" customWidth="1"/>
    <col min="14853" max="15104" width="9.140625" style="220"/>
    <col min="15105" max="15105" width="25" style="220" customWidth="1"/>
    <col min="15106" max="15106" width="59.28515625" style="220" customWidth="1"/>
    <col min="15107" max="15107" width="16.5703125" style="220" customWidth="1"/>
    <col min="15108" max="15108" width="5.42578125" style="220" customWidth="1"/>
    <col min="15109" max="15360" width="9.140625" style="220"/>
    <col min="15361" max="15361" width="25" style="220" customWidth="1"/>
    <col min="15362" max="15362" width="59.28515625" style="220" customWidth="1"/>
    <col min="15363" max="15363" width="16.5703125" style="220" customWidth="1"/>
    <col min="15364" max="15364" width="5.42578125" style="220" customWidth="1"/>
    <col min="15365" max="15616" width="9.140625" style="220"/>
    <col min="15617" max="15617" width="25" style="220" customWidth="1"/>
    <col min="15618" max="15618" width="59.28515625" style="220" customWidth="1"/>
    <col min="15619" max="15619" width="16.5703125" style="220" customWidth="1"/>
    <col min="15620" max="15620" width="5.42578125" style="220" customWidth="1"/>
    <col min="15621" max="15872" width="9.140625" style="220"/>
    <col min="15873" max="15873" width="25" style="220" customWidth="1"/>
    <col min="15874" max="15874" width="59.28515625" style="220" customWidth="1"/>
    <col min="15875" max="15875" width="16.5703125" style="220" customWidth="1"/>
    <col min="15876" max="15876" width="5.42578125" style="220" customWidth="1"/>
    <col min="15877" max="16128" width="9.140625" style="220"/>
    <col min="16129" max="16129" width="25" style="220" customWidth="1"/>
    <col min="16130" max="16130" width="59.28515625" style="220" customWidth="1"/>
    <col min="16131" max="16131" width="16.5703125" style="220" customWidth="1"/>
    <col min="16132" max="16132" width="5.42578125" style="220" customWidth="1"/>
    <col min="16133" max="16384" width="9.140625" style="220"/>
  </cols>
  <sheetData>
    <row r="1" spans="1:4">
      <c r="B1" s="293" t="s">
        <v>238</v>
      </c>
      <c r="C1" s="293"/>
      <c r="D1" s="222"/>
    </row>
    <row r="2" spans="1:4">
      <c r="B2" s="293" t="s">
        <v>239</v>
      </c>
      <c r="C2" s="293"/>
      <c r="D2" s="222"/>
    </row>
    <row r="3" spans="1:4" ht="12.75" customHeight="1">
      <c r="B3" s="294" t="s">
        <v>240</v>
      </c>
      <c r="C3" s="294"/>
      <c r="D3" s="223"/>
    </row>
    <row r="4" spans="1:4">
      <c r="B4" s="293" t="s">
        <v>241</v>
      </c>
      <c r="C4" s="293"/>
      <c r="D4" s="222"/>
    </row>
    <row r="5" spans="1:4" ht="66.75" customHeight="1">
      <c r="A5" s="295" t="s">
        <v>290</v>
      </c>
      <c r="B5" s="295"/>
      <c r="C5" s="295"/>
      <c r="D5" s="235"/>
    </row>
    <row r="6" spans="1:4" ht="14.25" customHeight="1">
      <c r="A6" s="236"/>
      <c r="B6" s="237"/>
      <c r="C6" s="237"/>
      <c r="D6" s="237"/>
    </row>
    <row r="7" spans="1:4" ht="15.75">
      <c r="C7" s="245" t="s">
        <v>285</v>
      </c>
    </row>
    <row r="8" spans="1:4" ht="31.5">
      <c r="A8" s="221" t="s">
        <v>286</v>
      </c>
      <c r="B8" s="224" t="s">
        <v>287</v>
      </c>
      <c r="C8" s="224" t="s">
        <v>288</v>
      </c>
    </row>
    <row r="9" spans="1:4" ht="15.75">
      <c r="A9" s="238">
        <v>1</v>
      </c>
      <c r="B9" s="238">
        <v>2</v>
      </c>
      <c r="C9" s="238">
        <v>3</v>
      </c>
    </row>
    <row r="10" spans="1:4" ht="34.5" customHeight="1">
      <c r="A10" s="292" t="s">
        <v>289</v>
      </c>
      <c r="B10" s="292"/>
      <c r="C10" s="292"/>
    </row>
    <row r="11" spans="1:4" ht="47.25">
      <c r="A11" s="239" t="s">
        <v>221</v>
      </c>
      <c r="B11" s="240" t="s">
        <v>242</v>
      </c>
      <c r="C11" s="238">
        <v>100</v>
      </c>
    </row>
    <row r="12" spans="1:4" ht="47.25">
      <c r="A12" s="239" t="s">
        <v>222</v>
      </c>
      <c r="B12" s="240" t="s">
        <v>243</v>
      </c>
      <c r="C12" s="238">
        <v>100</v>
      </c>
    </row>
    <row r="13" spans="1:4" ht="47.25">
      <c r="A13" s="239" t="s">
        <v>223</v>
      </c>
      <c r="B13" s="240" t="s">
        <v>224</v>
      </c>
      <c r="C13" s="238">
        <v>100</v>
      </c>
    </row>
    <row r="14" spans="1:4" ht="78.75">
      <c r="A14" s="239" t="s">
        <v>244</v>
      </c>
      <c r="B14" s="240" t="s">
        <v>245</v>
      </c>
      <c r="C14" s="238">
        <v>100</v>
      </c>
    </row>
    <row r="15" spans="1:4" ht="63">
      <c r="A15" s="239" t="s">
        <v>246</v>
      </c>
      <c r="B15" s="240" t="s">
        <v>247</v>
      </c>
      <c r="C15" s="238">
        <v>100</v>
      </c>
    </row>
    <row r="16" spans="1:4" ht="22.5" customHeight="1">
      <c r="A16" s="239" t="s">
        <v>248</v>
      </c>
      <c r="B16" s="240" t="s">
        <v>249</v>
      </c>
      <c r="C16" s="238">
        <v>100</v>
      </c>
    </row>
    <row r="17" spans="1:3" ht="37.5" customHeight="1">
      <c r="A17" s="239" t="s">
        <v>250</v>
      </c>
      <c r="B17" s="240" t="s">
        <v>251</v>
      </c>
      <c r="C17" s="238">
        <v>100</v>
      </c>
    </row>
    <row r="18" spans="1:3" ht="47.25">
      <c r="A18" s="239" t="s">
        <v>227</v>
      </c>
      <c r="B18" s="240" t="s">
        <v>228</v>
      </c>
      <c r="C18" s="238">
        <v>100</v>
      </c>
    </row>
    <row r="19" spans="1:3" ht="47.25">
      <c r="A19" s="239" t="s">
        <v>225</v>
      </c>
      <c r="B19" s="240" t="s">
        <v>226</v>
      </c>
      <c r="C19" s="238">
        <v>100</v>
      </c>
    </row>
    <row r="20" spans="1:3" ht="21" customHeight="1">
      <c r="A20" s="239" t="s">
        <v>252</v>
      </c>
      <c r="B20" s="240" t="s">
        <v>253</v>
      </c>
      <c r="C20" s="238">
        <v>100</v>
      </c>
    </row>
    <row r="21" spans="1:3" ht="78.75">
      <c r="A21" s="241" t="s">
        <v>254</v>
      </c>
      <c r="B21" s="242" t="s">
        <v>255</v>
      </c>
      <c r="C21" s="238">
        <v>100</v>
      </c>
    </row>
    <row r="22" spans="1:3" ht="47.25">
      <c r="A22" s="241" t="s">
        <v>256</v>
      </c>
      <c r="B22" s="242" t="s">
        <v>257</v>
      </c>
      <c r="C22" s="238">
        <v>100</v>
      </c>
    </row>
    <row r="23" spans="1:3" ht="63">
      <c r="A23" s="241" t="s">
        <v>258</v>
      </c>
      <c r="B23" s="242" t="s">
        <v>259</v>
      </c>
      <c r="C23" s="238">
        <v>100</v>
      </c>
    </row>
    <row r="24" spans="1:3" ht="63">
      <c r="A24" s="241" t="s">
        <v>229</v>
      </c>
      <c r="B24" s="242" t="s">
        <v>230</v>
      </c>
      <c r="C24" s="238">
        <v>100</v>
      </c>
    </row>
    <row r="25" spans="1:3" ht="31.5">
      <c r="A25" s="241" t="s">
        <v>231</v>
      </c>
      <c r="B25" s="242" t="s">
        <v>232</v>
      </c>
      <c r="C25" s="238">
        <v>100</v>
      </c>
    </row>
    <row r="26" spans="1:3" ht="47.25">
      <c r="A26" s="239" t="s">
        <v>233</v>
      </c>
      <c r="B26" s="240" t="s">
        <v>234</v>
      </c>
      <c r="C26" s="238">
        <v>100</v>
      </c>
    </row>
    <row r="27" spans="1:3" ht="63">
      <c r="A27" s="239" t="s">
        <v>260</v>
      </c>
      <c r="B27" s="240" t="s">
        <v>235</v>
      </c>
      <c r="C27" s="238">
        <v>100</v>
      </c>
    </row>
    <row r="28" spans="1:3" ht="115.5" customHeight="1">
      <c r="A28" s="239" t="s">
        <v>236</v>
      </c>
      <c r="B28" s="240" t="s">
        <v>261</v>
      </c>
      <c r="C28" s="238">
        <v>100</v>
      </c>
    </row>
    <row r="29" spans="1:3" ht="97.5" customHeight="1">
      <c r="A29" s="239" t="s">
        <v>262</v>
      </c>
      <c r="B29" s="240" t="s">
        <v>263</v>
      </c>
      <c r="C29" s="238">
        <v>100</v>
      </c>
    </row>
    <row r="30" spans="1:3" ht="94.5">
      <c r="A30" s="239" t="s">
        <v>264</v>
      </c>
      <c r="B30" s="240" t="s">
        <v>265</v>
      </c>
      <c r="C30" s="238">
        <v>100</v>
      </c>
    </row>
    <row r="31" spans="1:3" ht="63">
      <c r="A31" s="239" t="s">
        <v>266</v>
      </c>
      <c r="B31" s="240" t="s">
        <v>267</v>
      </c>
      <c r="C31" s="238">
        <v>100</v>
      </c>
    </row>
    <row r="32" spans="1:3" ht="63">
      <c r="A32" s="239" t="s">
        <v>268</v>
      </c>
      <c r="B32" s="240" t="s">
        <v>269</v>
      </c>
      <c r="C32" s="238">
        <v>100</v>
      </c>
    </row>
    <row r="33" spans="1:3" ht="81" customHeight="1">
      <c r="A33" s="239" t="s">
        <v>270</v>
      </c>
      <c r="B33" s="240" t="s">
        <v>271</v>
      </c>
      <c r="C33" s="238">
        <v>100</v>
      </c>
    </row>
    <row r="34" spans="1:3" ht="78.75">
      <c r="A34" s="239" t="s">
        <v>272</v>
      </c>
      <c r="B34" s="240" t="s">
        <v>273</v>
      </c>
      <c r="C34" s="238">
        <v>100</v>
      </c>
    </row>
    <row r="35" spans="1:3" ht="37.5">
      <c r="A35" s="241" t="s">
        <v>276</v>
      </c>
      <c r="B35" s="234" t="s">
        <v>237</v>
      </c>
      <c r="C35" s="238">
        <v>100</v>
      </c>
    </row>
    <row r="36" spans="1:3" ht="47.25">
      <c r="A36" s="243" t="s">
        <v>277</v>
      </c>
      <c r="B36" s="244" t="s">
        <v>278</v>
      </c>
      <c r="C36" s="238">
        <v>100</v>
      </c>
    </row>
    <row r="37" spans="1:3" ht="31.5">
      <c r="A37" s="239" t="s">
        <v>279</v>
      </c>
      <c r="B37" s="244" t="s">
        <v>280</v>
      </c>
      <c r="C37" s="238">
        <v>100</v>
      </c>
    </row>
    <row r="38" spans="1:3" ht="63">
      <c r="A38" s="243" t="s">
        <v>281</v>
      </c>
      <c r="B38" s="244" t="s">
        <v>282</v>
      </c>
      <c r="C38" s="238">
        <v>100</v>
      </c>
    </row>
    <row r="39" spans="1:3" ht="63">
      <c r="A39" s="243" t="s">
        <v>283</v>
      </c>
      <c r="B39" s="244" t="s">
        <v>284</v>
      </c>
      <c r="C39" s="238">
        <v>100</v>
      </c>
    </row>
    <row r="40" spans="1:3" ht="31.5">
      <c r="A40" s="241" t="s">
        <v>274</v>
      </c>
      <c r="B40" s="242" t="s">
        <v>275</v>
      </c>
      <c r="C40" s="238">
        <v>100</v>
      </c>
    </row>
  </sheetData>
  <mergeCells count="6">
    <mergeCell ref="A10:C10"/>
    <mergeCell ref="B1:C1"/>
    <mergeCell ref="B2:C2"/>
    <mergeCell ref="B3:C3"/>
    <mergeCell ref="B4:C4"/>
    <mergeCell ref="A5:C5"/>
  </mergeCells>
  <pageMargins left="0.35433070866141736" right="0.35433070866141736" top="0.19685039370078741" bottom="0.35433070866141736" header="0.1574803149606299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view="pageBreakPreview" zoomScaleSheetLayoutView="100" workbookViewId="0">
      <selection activeCell="C4" sqref="C4"/>
    </sheetView>
  </sheetViews>
  <sheetFormatPr defaultRowHeight="15"/>
  <cols>
    <col min="1" max="1" width="20.85546875" style="187" customWidth="1"/>
    <col min="2" max="2" width="46.85546875" style="187" customWidth="1"/>
    <col min="3" max="3" width="15.5703125" style="192" customWidth="1"/>
    <col min="4" max="4" width="15.42578125" style="193" customWidth="1"/>
    <col min="5" max="5" width="16.5703125" style="193" customWidth="1"/>
    <col min="6" max="256" width="9.140625" style="187"/>
    <col min="257" max="257" width="20.85546875" style="187" customWidth="1"/>
    <col min="258" max="258" width="46.85546875" style="187" customWidth="1"/>
    <col min="259" max="261" width="14" style="187" customWidth="1"/>
    <col min="262" max="512" width="9.140625" style="187"/>
    <col min="513" max="513" width="20.85546875" style="187" customWidth="1"/>
    <col min="514" max="514" width="46.85546875" style="187" customWidth="1"/>
    <col min="515" max="517" width="14" style="187" customWidth="1"/>
    <col min="518" max="768" width="9.140625" style="187"/>
    <col min="769" max="769" width="20.85546875" style="187" customWidth="1"/>
    <col min="770" max="770" width="46.85546875" style="187" customWidth="1"/>
    <col min="771" max="773" width="14" style="187" customWidth="1"/>
    <col min="774" max="1024" width="9.140625" style="187"/>
    <col min="1025" max="1025" width="20.85546875" style="187" customWidth="1"/>
    <col min="1026" max="1026" width="46.85546875" style="187" customWidth="1"/>
    <col min="1027" max="1029" width="14" style="187" customWidth="1"/>
    <col min="1030" max="1280" width="9.140625" style="187"/>
    <col min="1281" max="1281" width="20.85546875" style="187" customWidth="1"/>
    <col min="1282" max="1282" width="46.85546875" style="187" customWidth="1"/>
    <col min="1283" max="1285" width="14" style="187" customWidth="1"/>
    <col min="1286" max="1536" width="9.140625" style="187"/>
    <col min="1537" max="1537" width="20.85546875" style="187" customWidth="1"/>
    <col min="1538" max="1538" width="46.85546875" style="187" customWidth="1"/>
    <col min="1539" max="1541" width="14" style="187" customWidth="1"/>
    <col min="1542" max="1792" width="9.140625" style="187"/>
    <col min="1793" max="1793" width="20.85546875" style="187" customWidth="1"/>
    <col min="1794" max="1794" width="46.85546875" style="187" customWidth="1"/>
    <col min="1795" max="1797" width="14" style="187" customWidth="1"/>
    <col min="1798" max="2048" width="9.140625" style="187"/>
    <col min="2049" max="2049" width="20.85546875" style="187" customWidth="1"/>
    <col min="2050" max="2050" width="46.85546875" style="187" customWidth="1"/>
    <col min="2051" max="2053" width="14" style="187" customWidth="1"/>
    <col min="2054" max="2304" width="9.140625" style="187"/>
    <col min="2305" max="2305" width="20.85546875" style="187" customWidth="1"/>
    <col min="2306" max="2306" width="46.85546875" style="187" customWidth="1"/>
    <col min="2307" max="2309" width="14" style="187" customWidth="1"/>
    <col min="2310" max="2560" width="9.140625" style="187"/>
    <col min="2561" max="2561" width="20.85546875" style="187" customWidth="1"/>
    <col min="2562" max="2562" width="46.85546875" style="187" customWidth="1"/>
    <col min="2563" max="2565" width="14" style="187" customWidth="1"/>
    <col min="2566" max="2816" width="9.140625" style="187"/>
    <col min="2817" max="2817" width="20.85546875" style="187" customWidth="1"/>
    <col min="2818" max="2818" width="46.85546875" style="187" customWidth="1"/>
    <col min="2819" max="2821" width="14" style="187" customWidth="1"/>
    <col min="2822" max="3072" width="9.140625" style="187"/>
    <col min="3073" max="3073" width="20.85546875" style="187" customWidth="1"/>
    <col min="3074" max="3074" width="46.85546875" style="187" customWidth="1"/>
    <col min="3075" max="3077" width="14" style="187" customWidth="1"/>
    <col min="3078" max="3328" width="9.140625" style="187"/>
    <col min="3329" max="3329" width="20.85546875" style="187" customWidth="1"/>
    <col min="3330" max="3330" width="46.85546875" style="187" customWidth="1"/>
    <col min="3331" max="3333" width="14" style="187" customWidth="1"/>
    <col min="3334" max="3584" width="9.140625" style="187"/>
    <col min="3585" max="3585" width="20.85546875" style="187" customWidth="1"/>
    <col min="3586" max="3586" width="46.85546875" style="187" customWidth="1"/>
    <col min="3587" max="3589" width="14" style="187" customWidth="1"/>
    <col min="3590" max="3840" width="9.140625" style="187"/>
    <col min="3841" max="3841" width="20.85546875" style="187" customWidth="1"/>
    <col min="3842" max="3842" width="46.85546875" style="187" customWidth="1"/>
    <col min="3843" max="3845" width="14" style="187" customWidth="1"/>
    <col min="3846" max="4096" width="9.140625" style="187"/>
    <col min="4097" max="4097" width="20.85546875" style="187" customWidth="1"/>
    <col min="4098" max="4098" width="46.85546875" style="187" customWidth="1"/>
    <col min="4099" max="4101" width="14" style="187" customWidth="1"/>
    <col min="4102" max="4352" width="9.140625" style="187"/>
    <col min="4353" max="4353" width="20.85546875" style="187" customWidth="1"/>
    <col min="4354" max="4354" width="46.85546875" style="187" customWidth="1"/>
    <col min="4355" max="4357" width="14" style="187" customWidth="1"/>
    <col min="4358" max="4608" width="9.140625" style="187"/>
    <col min="4609" max="4609" width="20.85546875" style="187" customWidth="1"/>
    <col min="4610" max="4610" width="46.85546875" style="187" customWidth="1"/>
    <col min="4611" max="4613" width="14" style="187" customWidth="1"/>
    <col min="4614" max="4864" width="9.140625" style="187"/>
    <col min="4865" max="4865" width="20.85546875" style="187" customWidth="1"/>
    <col min="4866" max="4866" width="46.85546875" style="187" customWidth="1"/>
    <col min="4867" max="4869" width="14" style="187" customWidth="1"/>
    <col min="4870" max="5120" width="9.140625" style="187"/>
    <col min="5121" max="5121" width="20.85546875" style="187" customWidth="1"/>
    <col min="5122" max="5122" width="46.85546875" style="187" customWidth="1"/>
    <col min="5123" max="5125" width="14" style="187" customWidth="1"/>
    <col min="5126" max="5376" width="9.140625" style="187"/>
    <col min="5377" max="5377" width="20.85546875" style="187" customWidth="1"/>
    <col min="5378" max="5378" width="46.85546875" style="187" customWidth="1"/>
    <col min="5379" max="5381" width="14" style="187" customWidth="1"/>
    <col min="5382" max="5632" width="9.140625" style="187"/>
    <col min="5633" max="5633" width="20.85546875" style="187" customWidth="1"/>
    <col min="5634" max="5634" width="46.85546875" style="187" customWidth="1"/>
    <col min="5635" max="5637" width="14" style="187" customWidth="1"/>
    <col min="5638" max="5888" width="9.140625" style="187"/>
    <col min="5889" max="5889" width="20.85546875" style="187" customWidth="1"/>
    <col min="5890" max="5890" width="46.85546875" style="187" customWidth="1"/>
    <col min="5891" max="5893" width="14" style="187" customWidth="1"/>
    <col min="5894" max="6144" width="9.140625" style="187"/>
    <col min="6145" max="6145" width="20.85546875" style="187" customWidth="1"/>
    <col min="6146" max="6146" width="46.85546875" style="187" customWidth="1"/>
    <col min="6147" max="6149" width="14" style="187" customWidth="1"/>
    <col min="6150" max="6400" width="9.140625" style="187"/>
    <col min="6401" max="6401" width="20.85546875" style="187" customWidth="1"/>
    <col min="6402" max="6402" width="46.85546875" style="187" customWidth="1"/>
    <col min="6403" max="6405" width="14" style="187" customWidth="1"/>
    <col min="6406" max="6656" width="9.140625" style="187"/>
    <col min="6657" max="6657" width="20.85546875" style="187" customWidth="1"/>
    <col min="6658" max="6658" width="46.85546875" style="187" customWidth="1"/>
    <col min="6659" max="6661" width="14" style="187" customWidth="1"/>
    <col min="6662" max="6912" width="9.140625" style="187"/>
    <col min="6913" max="6913" width="20.85546875" style="187" customWidth="1"/>
    <col min="6914" max="6914" width="46.85546875" style="187" customWidth="1"/>
    <col min="6915" max="6917" width="14" style="187" customWidth="1"/>
    <col min="6918" max="7168" width="9.140625" style="187"/>
    <col min="7169" max="7169" width="20.85546875" style="187" customWidth="1"/>
    <col min="7170" max="7170" width="46.85546875" style="187" customWidth="1"/>
    <col min="7171" max="7173" width="14" style="187" customWidth="1"/>
    <col min="7174" max="7424" width="9.140625" style="187"/>
    <col min="7425" max="7425" width="20.85546875" style="187" customWidth="1"/>
    <col min="7426" max="7426" width="46.85546875" style="187" customWidth="1"/>
    <col min="7427" max="7429" width="14" style="187" customWidth="1"/>
    <col min="7430" max="7680" width="9.140625" style="187"/>
    <col min="7681" max="7681" width="20.85546875" style="187" customWidth="1"/>
    <col min="7682" max="7682" width="46.85546875" style="187" customWidth="1"/>
    <col min="7683" max="7685" width="14" style="187" customWidth="1"/>
    <col min="7686" max="7936" width="9.140625" style="187"/>
    <col min="7937" max="7937" width="20.85546875" style="187" customWidth="1"/>
    <col min="7938" max="7938" width="46.85546875" style="187" customWidth="1"/>
    <col min="7939" max="7941" width="14" style="187" customWidth="1"/>
    <col min="7942" max="8192" width="9.140625" style="187"/>
    <col min="8193" max="8193" width="20.85546875" style="187" customWidth="1"/>
    <col min="8194" max="8194" width="46.85546875" style="187" customWidth="1"/>
    <col min="8195" max="8197" width="14" style="187" customWidth="1"/>
    <col min="8198" max="8448" width="9.140625" style="187"/>
    <col min="8449" max="8449" width="20.85546875" style="187" customWidth="1"/>
    <col min="8450" max="8450" width="46.85546875" style="187" customWidth="1"/>
    <col min="8451" max="8453" width="14" style="187" customWidth="1"/>
    <col min="8454" max="8704" width="9.140625" style="187"/>
    <col min="8705" max="8705" width="20.85546875" style="187" customWidth="1"/>
    <col min="8706" max="8706" width="46.85546875" style="187" customWidth="1"/>
    <col min="8707" max="8709" width="14" style="187" customWidth="1"/>
    <col min="8710" max="8960" width="9.140625" style="187"/>
    <col min="8961" max="8961" width="20.85546875" style="187" customWidth="1"/>
    <col min="8962" max="8962" width="46.85546875" style="187" customWidth="1"/>
    <col min="8963" max="8965" width="14" style="187" customWidth="1"/>
    <col min="8966" max="9216" width="9.140625" style="187"/>
    <col min="9217" max="9217" width="20.85546875" style="187" customWidth="1"/>
    <col min="9218" max="9218" width="46.85546875" style="187" customWidth="1"/>
    <col min="9219" max="9221" width="14" style="187" customWidth="1"/>
    <col min="9222" max="9472" width="9.140625" style="187"/>
    <col min="9473" max="9473" width="20.85546875" style="187" customWidth="1"/>
    <col min="9474" max="9474" width="46.85546875" style="187" customWidth="1"/>
    <col min="9475" max="9477" width="14" style="187" customWidth="1"/>
    <col min="9478" max="9728" width="9.140625" style="187"/>
    <col min="9729" max="9729" width="20.85546875" style="187" customWidth="1"/>
    <col min="9730" max="9730" width="46.85546875" style="187" customWidth="1"/>
    <col min="9731" max="9733" width="14" style="187" customWidth="1"/>
    <col min="9734" max="9984" width="9.140625" style="187"/>
    <col min="9985" max="9985" width="20.85546875" style="187" customWidth="1"/>
    <col min="9986" max="9986" width="46.85546875" style="187" customWidth="1"/>
    <col min="9987" max="9989" width="14" style="187" customWidth="1"/>
    <col min="9990" max="10240" width="9.140625" style="187"/>
    <col min="10241" max="10241" width="20.85546875" style="187" customWidth="1"/>
    <col min="10242" max="10242" width="46.85546875" style="187" customWidth="1"/>
    <col min="10243" max="10245" width="14" style="187" customWidth="1"/>
    <col min="10246" max="10496" width="9.140625" style="187"/>
    <col min="10497" max="10497" width="20.85546875" style="187" customWidth="1"/>
    <col min="10498" max="10498" width="46.85546875" style="187" customWidth="1"/>
    <col min="10499" max="10501" width="14" style="187" customWidth="1"/>
    <col min="10502" max="10752" width="9.140625" style="187"/>
    <col min="10753" max="10753" width="20.85546875" style="187" customWidth="1"/>
    <col min="10754" max="10754" width="46.85546875" style="187" customWidth="1"/>
    <col min="10755" max="10757" width="14" style="187" customWidth="1"/>
    <col min="10758" max="11008" width="9.140625" style="187"/>
    <col min="11009" max="11009" width="20.85546875" style="187" customWidth="1"/>
    <col min="11010" max="11010" width="46.85546875" style="187" customWidth="1"/>
    <col min="11011" max="11013" width="14" style="187" customWidth="1"/>
    <col min="11014" max="11264" width="9.140625" style="187"/>
    <col min="11265" max="11265" width="20.85546875" style="187" customWidth="1"/>
    <col min="11266" max="11266" width="46.85546875" style="187" customWidth="1"/>
    <col min="11267" max="11269" width="14" style="187" customWidth="1"/>
    <col min="11270" max="11520" width="9.140625" style="187"/>
    <col min="11521" max="11521" width="20.85546875" style="187" customWidth="1"/>
    <col min="11522" max="11522" width="46.85546875" style="187" customWidth="1"/>
    <col min="11523" max="11525" width="14" style="187" customWidth="1"/>
    <col min="11526" max="11776" width="9.140625" style="187"/>
    <col min="11777" max="11777" width="20.85546875" style="187" customWidth="1"/>
    <col min="11778" max="11778" width="46.85546875" style="187" customWidth="1"/>
    <col min="11779" max="11781" width="14" style="187" customWidth="1"/>
    <col min="11782" max="12032" width="9.140625" style="187"/>
    <col min="12033" max="12033" width="20.85546875" style="187" customWidth="1"/>
    <col min="12034" max="12034" width="46.85546875" style="187" customWidth="1"/>
    <col min="12035" max="12037" width="14" style="187" customWidth="1"/>
    <col min="12038" max="12288" width="9.140625" style="187"/>
    <col min="12289" max="12289" width="20.85546875" style="187" customWidth="1"/>
    <col min="12290" max="12290" width="46.85546875" style="187" customWidth="1"/>
    <col min="12291" max="12293" width="14" style="187" customWidth="1"/>
    <col min="12294" max="12544" width="9.140625" style="187"/>
    <col min="12545" max="12545" width="20.85546875" style="187" customWidth="1"/>
    <col min="12546" max="12546" width="46.85546875" style="187" customWidth="1"/>
    <col min="12547" max="12549" width="14" style="187" customWidth="1"/>
    <col min="12550" max="12800" width="9.140625" style="187"/>
    <col min="12801" max="12801" width="20.85546875" style="187" customWidth="1"/>
    <col min="12802" max="12802" width="46.85546875" style="187" customWidth="1"/>
    <col min="12803" max="12805" width="14" style="187" customWidth="1"/>
    <col min="12806" max="13056" width="9.140625" style="187"/>
    <col min="13057" max="13057" width="20.85546875" style="187" customWidth="1"/>
    <col min="13058" max="13058" width="46.85546875" style="187" customWidth="1"/>
    <col min="13059" max="13061" width="14" style="187" customWidth="1"/>
    <col min="13062" max="13312" width="9.140625" style="187"/>
    <col min="13313" max="13313" width="20.85546875" style="187" customWidth="1"/>
    <col min="13314" max="13314" width="46.85546875" style="187" customWidth="1"/>
    <col min="13315" max="13317" width="14" style="187" customWidth="1"/>
    <col min="13318" max="13568" width="9.140625" style="187"/>
    <col min="13569" max="13569" width="20.85546875" style="187" customWidth="1"/>
    <col min="13570" max="13570" width="46.85546875" style="187" customWidth="1"/>
    <col min="13571" max="13573" width="14" style="187" customWidth="1"/>
    <col min="13574" max="13824" width="9.140625" style="187"/>
    <col min="13825" max="13825" width="20.85546875" style="187" customWidth="1"/>
    <col min="13826" max="13826" width="46.85546875" style="187" customWidth="1"/>
    <col min="13827" max="13829" width="14" style="187" customWidth="1"/>
    <col min="13830" max="14080" width="9.140625" style="187"/>
    <col min="14081" max="14081" width="20.85546875" style="187" customWidth="1"/>
    <col min="14082" max="14082" width="46.85546875" style="187" customWidth="1"/>
    <col min="14083" max="14085" width="14" style="187" customWidth="1"/>
    <col min="14086" max="14336" width="9.140625" style="187"/>
    <col min="14337" max="14337" width="20.85546875" style="187" customWidth="1"/>
    <col min="14338" max="14338" width="46.85546875" style="187" customWidth="1"/>
    <col min="14339" max="14341" width="14" style="187" customWidth="1"/>
    <col min="14342" max="14592" width="9.140625" style="187"/>
    <col min="14593" max="14593" width="20.85546875" style="187" customWidth="1"/>
    <col min="14594" max="14594" width="46.85546875" style="187" customWidth="1"/>
    <col min="14595" max="14597" width="14" style="187" customWidth="1"/>
    <col min="14598" max="14848" width="9.140625" style="187"/>
    <col min="14849" max="14849" width="20.85546875" style="187" customWidth="1"/>
    <col min="14850" max="14850" width="46.85546875" style="187" customWidth="1"/>
    <col min="14851" max="14853" width="14" style="187" customWidth="1"/>
    <col min="14854" max="15104" width="9.140625" style="187"/>
    <col min="15105" max="15105" width="20.85546875" style="187" customWidth="1"/>
    <col min="15106" max="15106" width="46.85546875" style="187" customWidth="1"/>
    <col min="15107" max="15109" width="14" style="187" customWidth="1"/>
    <col min="15110" max="15360" width="9.140625" style="187"/>
    <col min="15361" max="15361" width="20.85546875" style="187" customWidth="1"/>
    <col min="15362" max="15362" width="46.85546875" style="187" customWidth="1"/>
    <col min="15363" max="15365" width="14" style="187" customWidth="1"/>
    <col min="15366" max="15616" width="9.140625" style="187"/>
    <col min="15617" max="15617" width="20.85546875" style="187" customWidth="1"/>
    <col min="15618" max="15618" width="46.85546875" style="187" customWidth="1"/>
    <col min="15619" max="15621" width="14" style="187" customWidth="1"/>
    <col min="15622" max="15872" width="9.140625" style="187"/>
    <col min="15873" max="15873" width="20.85546875" style="187" customWidth="1"/>
    <col min="15874" max="15874" width="46.85546875" style="187" customWidth="1"/>
    <col min="15875" max="15877" width="14" style="187" customWidth="1"/>
    <col min="15878" max="16128" width="9.140625" style="187"/>
    <col min="16129" max="16129" width="20.85546875" style="187" customWidth="1"/>
    <col min="16130" max="16130" width="46.85546875" style="187" customWidth="1"/>
    <col min="16131" max="16133" width="14" style="187" customWidth="1"/>
    <col min="16134" max="16384" width="9.140625" style="187"/>
  </cols>
  <sheetData>
    <row r="1" spans="1:5" ht="15.95" customHeight="1">
      <c r="B1" s="188"/>
      <c r="C1" s="189" t="s">
        <v>309</v>
      </c>
      <c r="D1" s="189"/>
      <c r="E1" s="189"/>
    </row>
    <row r="2" spans="1:5" ht="15.95" customHeight="1">
      <c r="B2" s="188" t="s">
        <v>163</v>
      </c>
      <c r="C2" s="189" t="s">
        <v>164</v>
      </c>
      <c r="D2" s="189"/>
      <c r="E2" s="189"/>
    </row>
    <row r="3" spans="1:5" ht="15.95" customHeight="1">
      <c r="C3" s="296" t="s">
        <v>308</v>
      </c>
      <c r="D3" s="296"/>
      <c r="E3" s="296"/>
    </row>
    <row r="4" spans="1:5" ht="15.95" customHeight="1">
      <c r="C4" s="190" t="s">
        <v>321</v>
      </c>
      <c r="D4" s="190"/>
      <c r="E4" s="190"/>
    </row>
    <row r="5" spans="1:5" ht="12.75" customHeight="1">
      <c r="C5" s="190"/>
      <c r="D5" s="190"/>
      <c r="E5" s="190"/>
    </row>
    <row r="6" spans="1:5" s="191" customFormat="1" ht="18.75" customHeight="1">
      <c r="A6" s="297" t="s">
        <v>165</v>
      </c>
      <c r="B6" s="297"/>
      <c r="C6" s="297"/>
      <c r="D6" s="297"/>
      <c r="E6" s="297"/>
    </row>
    <row r="7" spans="1:5" s="191" customFormat="1" ht="18.75" customHeight="1">
      <c r="A7" s="297" t="s">
        <v>305</v>
      </c>
      <c r="B7" s="297"/>
      <c r="C7" s="297"/>
      <c r="D7" s="297"/>
      <c r="E7" s="297"/>
    </row>
    <row r="8" spans="1:5" s="191" customFormat="1" ht="18.75" customHeight="1">
      <c r="A8" s="297" t="s">
        <v>320</v>
      </c>
      <c r="B8" s="297"/>
      <c r="C8" s="297"/>
      <c r="D8" s="297"/>
      <c r="E8" s="297"/>
    </row>
    <row r="10" spans="1:5" ht="15.75" thickBot="1">
      <c r="E10" s="194" t="s">
        <v>156</v>
      </c>
    </row>
    <row r="11" spans="1:5" ht="57" thickBot="1">
      <c r="A11" s="195" t="s">
        <v>166</v>
      </c>
      <c r="B11" s="196" t="s">
        <v>167</v>
      </c>
      <c r="C11" s="197" t="s">
        <v>147</v>
      </c>
      <c r="D11" s="198" t="s">
        <v>159</v>
      </c>
      <c r="E11" s="199" t="s">
        <v>315</v>
      </c>
    </row>
    <row r="12" spans="1:5" ht="20.100000000000001" customHeight="1">
      <c r="A12" s="200" t="s">
        <v>168</v>
      </c>
      <c r="B12" s="201" t="s">
        <v>169</v>
      </c>
      <c r="C12" s="202">
        <f>C13+C30+C19+C25</f>
        <v>0</v>
      </c>
      <c r="D12" s="202">
        <f>D13+D30+D19+D25</f>
        <v>0</v>
      </c>
      <c r="E12" s="203">
        <f>E13+E30+E19+E25</f>
        <v>0</v>
      </c>
    </row>
    <row r="13" spans="1:5" ht="31.5" customHeight="1">
      <c r="A13" s="208" t="s">
        <v>170</v>
      </c>
      <c r="B13" s="209" t="s">
        <v>171</v>
      </c>
      <c r="C13" s="210">
        <f>ABS(C14)-ABS(C19)-ABS(C25)</f>
        <v>0</v>
      </c>
      <c r="D13" s="210">
        <f>ABS(D14)-ABS(D19)-ABS(D25)</f>
        <v>0</v>
      </c>
      <c r="E13" s="211">
        <f>ABS(E14)-ABS(E19)-ABS(E25)</f>
        <v>0</v>
      </c>
    </row>
    <row r="14" spans="1:5" ht="31.5" customHeight="1">
      <c r="A14" s="208" t="s">
        <v>172</v>
      </c>
      <c r="B14" s="209" t="s">
        <v>173</v>
      </c>
      <c r="C14" s="210">
        <f>C16-ABS(C18)</f>
        <v>0</v>
      </c>
      <c r="D14" s="210">
        <f>D16-ABS(D18)</f>
        <v>0</v>
      </c>
      <c r="E14" s="211">
        <f>E16-ABS(E18)</f>
        <v>0</v>
      </c>
    </row>
    <row r="15" spans="1:5" ht="33.75" customHeight="1">
      <c r="A15" s="208" t="s">
        <v>174</v>
      </c>
      <c r="B15" s="209" t="s">
        <v>175</v>
      </c>
      <c r="C15" s="210">
        <f>C16</f>
        <v>0</v>
      </c>
      <c r="D15" s="210">
        <f>D16</f>
        <v>0</v>
      </c>
      <c r="E15" s="211">
        <f>E16</f>
        <v>0</v>
      </c>
    </row>
    <row r="16" spans="1:5" ht="48" customHeight="1">
      <c r="A16" s="208" t="s">
        <v>176</v>
      </c>
      <c r="B16" s="209" t="s">
        <v>177</v>
      </c>
      <c r="C16" s="210"/>
      <c r="D16" s="212"/>
      <c r="E16" s="213"/>
    </row>
    <row r="17" spans="1:5" ht="35.25" customHeight="1">
      <c r="A17" s="208" t="s">
        <v>178</v>
      </c>
      <c r="B17" s="209" t="s">
        <v>179</v>
      </c>
      <c r="C17" s="210">
        <f>C18</f>
        <v>0</v>
      </c>
      <c r="D17" s="210">
        <f>D18</f>
        <v>0</v>
      </c>
      <c r="E17" s="211">
        <f>E18</f>
        <v>0</v>
      </c>
    </row>
    <row r="18" spans="1:5" ht="46.5" customHeight="1">
      <c r="A18" s="208" t="s">
        <v>180</v>
      </c>
      <c r="B18" s="209" t="s">
        <v>181</v>
      </c>
      <c r="C18" s="210"/>
      <c r="D18" s="212"/>
      <c r="E18" s="213"/>
    </row>
    <row r="19" spans="1:5" ht="33.75" customHeight="1">
      <c r="A19" s="208" t="s">
        <v>182</v>
      </c>
      <c r="B19" s="209" t="s">
        <v>183</v>
      </c>
      <c r="C19" s="210">
        <f>C22-ABS(C24)</f>
        <v>0</v>
      </c>
      <c r="D19" s="212"/>
      <c r="E19" s="213"/>
    </row>
    <row r="20" spans="1:5" ht="45" customHeight="1">
      <c r="A20" s="214" t="s">
        <v>184</v>
      </c>
      <c r="B20" s="215" t="s">
        <v>185</v>
      </c>
      <c r="C20" s="216">
        <f>C21-ABS(C23)</f>
        <v>0</v>
      </c>
      <c r="D20" s="216">
        <f>D21-ABS(D23)</f>
        <v>0</v>
      </c>
      <c r="E20" s="217">
        <f>E21-ABS(E23)</f>
        <v>0</v>
      </c>
    </row>
    <row r="21" spans="1:5" ht="45" customHeight="1">
      <c r="A21" s="214" t="s">
        <v>186</v>
      </c>
      <c r="B21" s="209" t="s">
        <v>187</v>
      </c>
      <c r="C21" s="210">
        <f>C22</f>
        <v>0</v>
      </c>
      <c r="D21" s="210">
        <f>D22</f>
        <v>0</v>
      </c>
      <c r="E21" s="211">
        <f>E22</f>
        <v>0</v>
      </c>
    </row>
    <row r="22" spans="1:5" ht="50.25" customHeight="1">
      <c r="A22" s="214" t="s">
        <v>188</v>
      </c>
      <c r="B22" s="209" t="s">
        <v>189</v>
      </c>
      <c r="C22" s="210"/>
      <c r="D22" s="212"/>
      <c r="E22" s="213"/>
    </row>
    <row r="23" spans="1:5" ht="49.5" customHeight="1">
      <c r="A23" s="214" t="s">
        <v>190</v>
      </c>
      <c r="B23" s="209" t="s">
        <v>191</v>
      </c>
      <c r="C23" s="210">
        <f>C24</f>
        <v>0</v>
      </c>
      <c r="D23" s="210">
        <f>D24</f>
        <v>0</v>
      </c>
      <c r="E23" s="211">
        <f>E24</f>
        <v>0</v>
      </c>
    </row>
    <row r="24" spans="1:5" ht="48.75" customHeight="1">
      <c r="A24" s="214" t="s">
        <v>192</v>
      </c>
      <c r="B24" s="209" t="s">
        <v>193</v>
      </c>
      <c r="C24" s="210"/>
      <c r="D24" s="212"/>
      <c r="E24" s="213"/>
    </row>
    <row r="25" spans="1:5" ht="30.75" customHeight="1">
      <c r="A25" s="204" t="s">
        <v>194</v>
      </c>
      <c r="B25" s="205" t="s">
        <v>195</v>
      </c>
      <c r="C25" s="206">
        <f>ABS(C27)-ABS(C29)</f>
        <v>0</v>
      </c>
      <c r="D25" s="206">
        <f>ABS(D27)-D29</f>
        <v>0</v>
      </c>
      <c r="E25" s="207">
        <f>ABS(E27)-E29</f>
        <v>0</v>
      </c>
    </row>
    <row r="26" spans="1:5" ht="31.5" customHeight="1">
      <c r="A26" s="214" t="s">
        <v>196</v>
      </c>
      <c r="B26" s="215" t="s">
        <v>197</v>
      </c>
      <c r="C26" s="210">
        <f>C27</f>
        <v>0</v>
      </c>
      <c r="D26" s="210">
        <f>D27</f>
        <v>0</v>
      </c>
      <c r="E26" s="211">
        <f>E27</f>
        <v>0</v>
      </c>
    </row>
    <row r="27" spans="1:5" ht="94.5" customHeight="1">
      <c r="A27" s="214" t="s">
        <v>198</v>
      </c>
      <c r="B27" s="209" t="s">
        <v>199</v>
      </c>
      <c r="C27" s="210"/>
      <c r="D27" s="212"/>
      <c r="E27" s="213"/>
    </row>
    <row r="28" spans="1:5" ht="35.25" customHeight="1">
      <c r="A28" s="214" t="s">
        <v>200</v>
      </c>
      <c r="B28" s="209" t="s">
        <v>201</v>
      </c>
      <c r="C28" s="210">
        <f>C29</f>
        <v>0</v>
      </c>
      <c r="D28" s="210">
        <f>D29</f>
        <v>0</v>
      </c>
      <c r="E28" s="211">
        <f>E29</f>
        <v>0</v>
      </c>
    </row>
    <row r="29" spans="1:5" ht="51" customHeight="1">
      <c r="A29" s="214" t="s">
        <v>202</v>
      </c>
      <c r="B29" s="209" t="s">
        <v>203</v>
      </c>
      <c r="C29" s="210"/>
      <c r="D29" s="212"/>
      <c r="E29" s="213"/>
    </row>
    <row r="30" spans="1:5" ht="27" customHeight="1">
      <c r="A30" s="208" t="s">
        <v>170</v>
      </c>
      <c r="B30" s="209" t="s">
        <v>204</v>
      </c>
      <c r="C30" s="266">
        <f t="shared" ref="C30:E31" si="0">C36-ABS(C32)</f>
        <v>0</v>
      </c>
      <c r="D30" s="266">
        <f t="shared" si="0"/>
        <v>0</v>
      </c>
      <c r="E30" s="267">
        <f t="shared" si="0"/>
        <v>0</v>
      </c>
    </row>
    <row r="31" spans="1:5" ht="33.75" customHeight="1">
      <c r="A31" s="214" t="s">
        <v>205</v>
      </c>
      <c r="B31" s="209" t="s">
        <v>206</v>
      </c>
      <c r="C31" s="266">
        <f t="shared" si="0"/>
        <v>0</v>
      </c>
      <c r="D31" s="266">
        <f t="shared" si="0"/>
        <v>0</v>
      </c>
      <c r="E31" s="266">
        <f t="shared" si="0"/>
        <v>0</v>
      </c>
    </row>
    <row r="32" spans="1:5" ht="36.75" customHeight="1">
      <c r="A32" s="214" t="s">
        <v>207</v>
      </c>
      <c r="B32" s="215" t="s">
        <v>208</v>
      </c>
      <c r="C32" s="266">
        <f>C33</f>
        <v>8556224.5</v>
      </c>
      <c r="D32" s="266">
        <f t="shared" ref="C32:E34" si="1">D33</f>
        <v>8788570.8100000005</v>
      </c>
      <c r="E32" s="267">
        <f t="shared" si="1"/>
        <v>8650250.0700000003</v>
      </c>
    </row>
    <row r="33" spans="1:5" ht="27" customHeight="1">
      <c r="A33" s="214" t="s">
        <v>310</v>
      </c>
      <c r="B33" s="215" t="s">
        <v>208</v>
      </c>
      <c r="C33" s="266">
        <f t="shared" si="1"/>
        <v>8556224.5</v>
      </c>
      <c r="D33" s="266">
        <f t="shared" si="1"/>
        <v>8788570.8100000005</v>
      </c>
      <c r="E33" s="267">
        <f t="shared" si="1"/>
        <v>8650250.0700000003</v>
      </c>
    </row>
    <row r="34" spans="1:5" ht="33" customHeight="1">
      <c r="A34" s="214" t="s">
        <v>209</v>
      </c>
      <c r="B34" s="215" t="s">
        <v>210</v>
      </c>
      <c r="C34" s="266">
        <f t="shared" si="1"/>
        <v>8556224.5</v>
      </c>
      <c r="D34" s="266">
        <f t="shared" si="1"/>
        <v>8788570.8100000005</v>
      </c>
      <c r="E34" s="267">
        <f t="shared" si="1"/>
        <v>8650250.0700000003</v>
      </c>
    </row>
    <row r="35" spans="1:5" ht="35.25" customHeight="1">
      <c r="A35" s="214" t="s">
        <v>211</v>
      </c>
      <c r="B35" s="209" t="s">
        <v>212</v>
      </c>
      <c r="C35" s="266">
        <v>8556224.5</v>
      </c>
      <c r="D35" s="266">
        <v>8788570.8100000005</v>
      </c>
      <c r="E35" s="266">
        <v>8650250.0700000003</v>
      </c>
    </row>
    <row r="36" spans="1:5" ht="27" customHeight="1">
      <c r="A36" s="214" t="s">
        <v>213</v>
      </c>
      <c r="B36" s="215" t="s">
        <v>214</v>
      </c>
      <c r="C36" s="266">
        <f t="shared" ref="C36:E38" si="2">C37</f>
        <v>8556224.5</v>
      </c>
      <c r="D36" s="266">
        <f t="shared" si="2"/>
        <v>8788570.8100000005</v>
      </c>
      <c r="E36" s="267">
        <f t="shared" si="2"/>
        <v>8650250.0700000003</v>
      </c>
    </row>
    <row r="37" spans="1:5" ht="27" customHeight="1">
      <c r="A37" s="208" t="s">
        <v>215</v>
      </c>
      <c r="B37" s="209" t="s">
        <v>216</v>
      </c>
      <c r="C37" s="266">
        <f t="shared" si="2"/>
        <v>8556224.5</v>
      </c>
      <c r="D37" s="266">
        <f t="shared" si="2"/>
        <v>8788570.8100000005</v>
      </c>
      <c r="E37" s="267">
        <f t="shared" si="2"/>
        <v>8650250.0700000003</v>
      </c>
    </row>
    <row r="38" spans="1:5" ht="34.5" customHeight="1">
      <c r="A38" s="214" t="s">
        <v>217</v>
      </c>
      <c r="B38" s="215" t="s">
        <v>218</v>
      </c>
      <c r="C38" s="266">
        <f t="shared" si="2"/>
        <v>8556224.5</v>
      </c>
      <c r="D38" s="266">
        <f t="shared" si="2"/>
        <v>8788570.8100000005</v>
      </c>
      <c r="E38" s="267">
        <f t="shared" si="2"/>
        <v>8650250.0700000003</v>
      </c>
    </row>
    <row r="39" spans="1:5" ht="31.5" customHeight="1" thickBot="1">
      <c r="A39" s="218" t="s">
        <v>219</v>
      </c>
      <c r="B39" s="219" t="s">
        <v>220</v>
      </c>
      <c r="C39" s="266">
        <v>8556224.5</v>
      </c>
      <c r="D39" s="266">
        <v>8788570.8100000005</v>
      </c>
      <c r="E39" s="266">
        <v>8650250.0700000003</v>
      </c>
    </row>
  </sheetData>
  <mergeCells count="4">
    <mergeCell ref="C3:E3"/>
    <mergeCell ref="A6:E6"/>
    <mergeCell ref="A7:E7"/>
    <mergeCell ref="A8:E8"/>
  </mergeCells>
  <pageMargins left="0.35433070866141736" right="0.35433070866141736" top="0.39370078740157483" bottom="0.35433070866141736" header="0.15748031496062992" footer="0.51181102362204722"/>
  <pageSetup paperSize="9"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19"/>
  <sheetViews>
    <sheetView showGridLines="0" tabSelected="1" view="pageBreakPreview" topLeftCell="A107" zoomScaleSheetLayoutView="100" workbookViewId="0">
      <selection activeCell="X117" sqref="X117"/>
    </sheetView>
  </sheetViews>
  <sheetFormatPr defaultColWidth="9.140625" defaultRowHeight="12.75"/>
  <cols>
    <col min="1" max="1" width="0.5703125" style="1" customWidth="1"/>
    <col min="2" max="12" width="0" style="1" hidden="1" customWidth="1"/>
    <col min="13" max="13" width="50" style="1" customWidth="1"/>
    <col min="14" max="14" width="7.140625" style="1" customWidth="1"/>
    <col min="15" max="15" width="5.42578125" style="1" customWidth="1"/>
    <col min="16" max="16" width="5.28515625" style="1" customWidth="1"/>
    <col min="17" max="17" width="0" style="1" hidden="1" customWidth="1"/>
    <col min="18" max="18" width="3.28515625" style="1" customWidth="1"/>
    <col min="19" max="19" width="2.5703125" style="1" customWidth="1"/>
    <col min="20" max="20" width="3.28515625" style="1" customWidth="1"/>
    <col min="21" max="21" width="6.85546875" style="1" customWidth="1"/>
    <col min="22" max="22" width="7.7109375" style="1" customWidth="1"/>
    <col min="23" max="23" width="0" style="1" hidden="1" customWidth="1"/>
    <col min="24" max="24" width="14.85546875" style="1" customWidth="1"/>
    <col min="25" max="25" width="13.5703125" style="1" customWidth="1"/>
    <col min="26" max="26" width="16.28515625" style="1" customWidth="1"/>
    <col min="27" max="27" width="0" style="1" hidden="1" customWidth="1"/>
    <col min="28" max="28" width="1.140625" style="1" customWidth="1"/>
    <col min="29" max="256" width="9.140625" style="1" customWidth="1"/>
    <col min="257" max="16384" width="9.140625" style="1"/>
  </cols>
  <sheetData>
    <row r="1" spans="1:28" ht="12.75" customHeight="1">
      <c r="A1" s="74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2"/>
      <c r="Z1" s="2"/>
      <c r="AA1" s="3"/>
      <c r="AB1" s="2"/>
    </row>
    <row r="2" spans="1:28" ht="12.75" customHeight="1">
      <c r="A2" s="74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5" t="s">
        <v>311</v>
      </c>
      <c r="W2" s="73"/>
      <c r="X2" s="2"/>
      <c r="Y2" s="72"/>
      <c r="Z2" s="2"/>
      <c r="AA2" s="3"/>
      <c r="AB2" s="2"/>
    </row>
    <row r="3" spans="1:28" ht="12.75" customHeight="1">
      <c r="A3" s="74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249"/>
      <c r="N3" s="250"/>
      <c r="O3" s="251"/>
      <c r="P3" s="73"/>
      <c r="Q3" s="73"/>
      <c r="R3" s="73"/>
      <c r="S3" s="73"/>
      <c r="T3" s="73"/>
      <c r="U3" s="73"/>
      <c r="V3" s="75" t="s">
        <v>158</v>
      </c>
      <c r="W3" s="73"/>
      <c r="X3" s="2"/>
      <c r="Y3" s="72"/>
      <c r="Z3" s="2"/>
      <c r="AA3" s="3"/>
      <c r="AB3" s="2"/>
    </row>
    <row r="4" spans="1:28" ht="12.75" customHeight="1">
      <c r="A4" s="74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249"/>
      <c r="N4" s="250"/>
      <c r="O4" s="250"/>
      <c r="P4" s="73"/>
      <c r="Q4" s="73"/>
      <c r="R4" s="73"/>
      <c r="S4" s="73"/>
      <c r="T4" s="73"/>
      <c r="U4" s="73"/>
      <c r="V4" s="75" t="s">
        <v>157</v>
      </c>
      <c r="W4" s="73"/>
      <c r="X4" s="2"/>
      <c r="Y4" s="72"/>
      <c r="Z4" s="3"/>
      <c r="AA4" s="3"/>
      <c r="AB4" s="2"/>
    </row>
    <row r="5" spans="1:28" ht="12.75" customHeight="1">
      <c r="A5" s="74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4"/>
      <c r="O5" s="4"/>
      <c r="P5" s="2"/>
      <c r="Q5" s="76"/>
      <c r="R5" s="78"/>
      <c r="S5" s="76"/>
      <c r="T5" s="76"/>
      <c r="U5" s="76"/>
      <c r="V5" s="75" t="s">
        <v>307</v>
      </c>
      <c r="W5" s="77"/>
      <c r="X5" s="2"/>
      <c r="Y5" s="76"/>
      <c r="Z5" s="70"/>
      <c r="AA5" s="3"/>
      <c r="AB5" s="2"/>
    </row>
    <row r="6" spans="1:28" ht="12.75" customHeight="1">
      <c r="A6" s="74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5" t="s">
        <v>317</v>
      </c>
      <c r="W6" s="73"/>
      <c r="X6" s="2"/>
      <c r="Y6" s="72"/>
      <c r="Z6" s="2"/>
      <c r="AA6" s="3"/>
      <c r="AB6" s="2"/>
    </row>
    <row r="7" spans="1:28" ht="12.75" customHeight="1">
      <c r="A7" s="74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2"/>
      <c r="Z7" s="3"/>
      <c r="AA7" s="3"/>
      <c r="AB7" s="2"/>
    </row>
    <row r="8" spans="1:28" ht="12.75" customHeight="1">
      <c r="A8" s="67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3"/>
      <c r="AB8" s="2"/>
    </row>
    <row r="9" spans="1:28" ht="12.75" customHeight="1">
      <c r="A9" s="71" t="s">
        <v>293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3"/>
      <c r="AB9" s="2"/>
    </row>
    <row r="10" spans="1:28" ht="12.75" customHeight="1">
      <c r="A10" s="71" t="s">
        <v>318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3"/>
      <c r="AB10" s="2"/>
    </row>
    <row r="11" spans="1:28" ht="12.75" customHeight="1">
      <c r="A11" s="69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3"/>
      <c r="AB11" s="2"/>
    </row>
    <row r="12" spans="1:28" ht="12.75" customHeight="1" thickBot="1">
      <c r="A12" s="67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4"/>
      <c r="Z12" s="8" t="s">
        <v>156</v>
      </c>
      <c r="AA12" s="3"/>
      <c r="AB12" s="2"/>
    </row>
    <row r="13" spans="1:28" ht="45.75" customHeight="1" thickBot="1">
      <c r="A13" s="7"/>
      <c r="B13" s="63"/>
      <c r="C13" s="63"/>
      <c r="D13" s="63"/>
      <c r="E13" s="63"/>
      <c r="F13" s="63"/>
      <c r="G13" s="63"/>
      <c r="H13" s="63"/>
      <c r="I13" s="63"/>
      <c r="J13" s="63"/>
      <c r="K13" s="62"/>
      <c r="L13" s="61"/>
      <c r="M13" s="57" t="s">
        <v>155</v>
      </c>
      <c r="N13" s="59" t="s">
        <v>154</v>
      </c>
      <c r="O13" s="58" t="s">
        <v>153</v>
      </c>
      <c r="P13" s="58" t="s">
        <v>152</v>
      </c>
      <c r="Q13" s="60" t="s">
        <v>151</v>
      </c>
      <c r="R13" s="323" t="s">
        <v>150</v>
      </c>
      <c r="S13" s="323"/>
      <c r="T13" s="323"/>
      <c r="U13" s="323"/>
      <c r="V13" s="59" t="s">
        <v>149</v>
      </c>
      <c r="W13" s="58" t="s">
        <v>148</v>
      </c>
      <c r="X13" s="58" t="s">
        <v>147</v>
      </c>
      <c r="Y13" s="290" t="s">
        <v>159</v>
      </c>
      <c r="Z13" s="56" t="s">
        <v>315</v>
      </c>
      <c r="AA13" s="55"/>
      <c r="AB13" s="3"/>
    </row>
    <row r="14" spans="1:28" ht="13.5" customHeight="1" thickBot="1">
      <c r="A14" s="46"/>
      <c r="B14" s="54"/>
      <c r="C14" s="53"/>
      <c r="D14" s="52"/>
      <c r="E14" s="51"/>
      <c r="F14" s="51"/>
      <c r="G14" s="51"/>
      <c r="H14" s="51"/>
      <c r="I14" s="51"/>
      <c r="J14" s="51"/>
      <c r="K14" s="51"/>
      <c r="L14" s="50"/>
      <c r="M14" s="47">
        <v>1</v>
      </c>
      <c r="N14" s="47">
        <v>2</v>
      </c>
      <c r="O14" s="47">
        <v>3</v>
      </c>
      <c r="P14" s="47">
        <v>4</v>
      </c>
      <c r="Q14" s="49">
        <v>5</v>
      </c>
      <c r="R14" s="324">
        <v>5</v>
      </c>
      <c r="S14" s="324"/>
      <c r="T14" s="324"/>
      <c r="U14" s="324"/>
      <c r="V14" s="48">
        <v>6</v>
      </c>
      <c r="W14" s="47">
        <v>7</v>
      </c>
      <c r="X14" s="47">
        <v>7</v>
      </c>
      <c r="Y14" s="47">
        <v>8</v>
      </c>
      <c r="Z14" s="47">
        <v>9</v>
      </c>
      <c r="AA14" s="46"/>
      <c r="AB14" s="3"/>
    </row>
    <row r="15" spans="1:28" ht="50.25" customHeight="1">
      <c r="A15" s="21"/>
      <c r="B15" s="20"/>
      <c r="C15" s="325" t="s">
        <v>291</v>
      </c>
      <c r="D15" s="326"/>
      <c r="E15" s="326"/>
      <c r="F15" s="326"/>
      <c r="G15" s="326"/>
      <c r="H15" s="326"/>
      <c r="I15" s="326"/>
      <c r="J15" s="326"/>
      <c r="K15" s="326"/>
      <c r="L15" s="326"/>
      <c r="M15" s="327"/>
      <c r="N15" s="97">
        <v>39</v>
      </c>
      <c r="O15" s="98" t="s">
        <v>1</v>
      </c>
      <c r="P15" s="99" t="s">
        <v>1</v>
      </c>
      <c r="Q15" s="100" t="s">
        <v>1</v>
      </c>
      <c r="R15" s="101" t="s">
        <v>1</v>
      </c>
      <c r="S15" s="102" t="s">
        <v>1</v>
      </c>
      <c r="T15" s="101" t="s">
        <v>1</v>
      </c>
      <c r="U15" s="103" t="s">
        <v>1</v>
      </c>
      <c r="V15" s="159"/>
      <c r="W15" s="160"/>
      <c r="X15" s="161"/>
      <c r="Y15" s="161"/>
      <c r="Z15" s="279"/>
      <c r="AA15" s="8"/>
      <c r="AB15" s="3"/>
    </row>
    <row r="16" spans="1:28" ht="23.25" customHeight="1">
      <c r="A16" s="21"/>
      <c r="B16" s="20"/>
      <c r="C16" s="104"/>
      <c r="D16" s="308" t="s">
        <v>146</v>
      </c>
      <c r="E16" s="315"/>
      <c r="F16" s="315"/>
      <c r="G16" s="315"/>
      <c r="H16" s="315"/>
      <c r="I16" s="315"/>
      <c r="J16" s="315"/>
      <c r="K16" s="315"/>
      <c r="L16" s="315"/>
      <c r="M16" s="328"/>
      <c r="N16" s="45">
        <v>39</v>
      </c>
      <c r="O16" s="44">
        <v>1</v>
      </c>
      <c r="P16" s="43" t="s">
        <v>1</v>
      </c>
      <c r="Q16" s="12" t="s">
        <v>1</v>
      </c>
      <c r="R16" s="41" t="s">
        <v>1</v>
      </c>
      <c r="S16" s="42" t="s">
        <v>1</v>
      </c>
      <c r="T16" s="41" t="s">
        <v>1</v>
      </c>
      <c r="U16" s="40" t="s">
        <v>1</v>
      </c>
      <c r="V16" s="162"/>
      <c r="W16" s="163"/>
      <c r="X16" s="164">
        <f>X17+X21+X33</f>
        <v>4892493</v>
      </c>
      <c r="Y16" s="164">
        <f>Y17+Y21+Y33</f>
        <v>4855502.29</v>
      </c>
      <c r="Z16" s="179">
        <f>Z17+Z21+Z33</f>
        <v>4510319.04</v>
      </c>
      <c r="AA16" s="8"/>
      <c r="AB16" s="3"/>
    </row>
    <row r="17" spans="1:28" ht="51.75" customHeight="1">
      <c r="A17" s="21"/>
      <c r="B17" s="20"/>
      <c r="C17" s="105"/>
      <c r="D17" s="29"/>
      <c r="E17" s="312" t="s">
        <v>145</v>
      </c>
      <c r="F17" s="313"/>
      <c r="G17" s="313"/>
      <c r="H17" s="313"/>
      <c r="I17" s="313"/>
      <c r="J17" s="313"/>
      <c r="K17" s="313"/>
      <c r="L17" s="313"/>
      <c r="M17" s="314"/>
      <c r="N17" s="90">
        <v>39</v>
      </c>
      <c r="O17" s="91">
        <v>1</v>
      </c>
      <c r="P17" s="92">
        <v>2</v>
      </c>
      <c r="Q17" s="89" t="s">
        <v>1</v>
      </c>
      <c r="R17" s="93" t="s">
        <v>1</v>
      </c>
      <c r="S17" s="94" t="s">
        <v>1</v>
      </c>
      <c r="T17" s="93" t="s">
        <v>1</v>
      </c>
      <c r="U17" s="95" t="s">
        <v>1</v>
      </c>
      <c r="V17" s="165"/>
      <c r="W17" s="166"/>
      <c r="X17" s="167">
        <f t="shared" ref="X17:Z19" si="0">X18</f>
        <v>626890</v>
      </c>
      <c r="Y17" s="167">
        <f t="shared" si="0"/>
        <v>626890</v>
      </c>
      <c r="Z17" s="280">
        <f t="shared" si="0"/>
        <v>626890</v>
      </c>
      <c r="AA17" s="8"/>
      <c r="AB17" s="3"/>
    </row>
    <row r="18" spans="1:28" ht="29.25" customHeight="1">
      <c r="A18" s="21"/>
      <c r="B18" s="20"/>
      <c r="C18" s="105"/>
      <c r="D18" s="19"/>
      <c r="E18" s="28"/>
      <c r="F18" s="300" t="s">
        <v>112</v>
      </c>
      <c r="G18" s="300"/>
      <c r="H18" s="300"/>
      <c r="I18" s="301"/>
      <c r="J18" s="301"/>
      <c r="K18" s="301"/>
      <c r="L18" s="301"/>
      <c r="M18" s="302"/>
      <c r="N18" s="27">
        <v>39</v>
      </c>
      <c r="O18" s="26">
        <v>1</v>
      </c>
      <c r="P18" s="25">
        <v>2</v>
      </c>
      <c r="Q18" s="12" t="s">
        <v>111</v>
      </c>
      <c r="R18" s="23">
        <v>86</v>
      </c>
      <c r="S18" s="24" t="s">
        <v>5</v>
      </c>
      <c r="T18" s="23">
        <v>0</v>
      </c>
      <c r="U18" s="22" t="s">
        <v>3</v>
      </c>
      <c r="V18" s="168"/>
      <c r="W18" s="163"/>
      <c r="X18" s="169">
        <f t="shared" si="0"/>
        <v>626890</v>
      </c>
      <c r="Y18" s="169">
        <f t="shared" si="0"/>
        <v>626890</v>
      </c>
      <c r="Z18" s="265">
        <f t="shared" si="0"/>
        <v>626890</v>
      </c>
      <c r="AA18" s="8"/>
      <c r="AB18" s="3"/>
    </row>
    <row r="19" spans="1:28" ht="29.25" customHeight="1">
      <c r="A19" s="21"/>
      <c r="B19" s="20"/>
      <c r="C19" s="105"/>
      <c r="D19" s="19"/>
      <c r="E19" s="18"/>
      <c r="F19" s="16"/>
      <c r="G19" s="16"/>
      <c r="H19" s="16"/>
      <c r="I19" s="300" t="s">
        <v>144</v>
      </c>
      <c r="J19" s="301"/>
      <c r="K19" s="301"/>
      <c r="L19" s="301"/>
      <c r="M19" s="302"/>
      <c r="N19" s="27">
        <v>39</v>
      </c>
      <c r="O19" s="26">
        <v>1</v>
      </c>
      <c r="P19" s="25">
        <v>2</v>
      </c>
      <c r="Q19" s="12" t="s">
        <v>143</v>
      </c>
      <c r="R19" s="23">
        <v>86</v>
      </c>
      <c r="S19" s="24" t="s">
        <v>5</v>
      </c>
      <c r="T19" s="23">
        <v>1</v>
      </c>
      <c r="U19" s="22">
        <v>10000</v>
      </c>
      <c r="V19" s="168"/>
      <c r="W19" s="163"/>
      <c r="X19" s="169">
        <f t="shared" si="0"/>
        <v>626890</v>
      </c>
      <c r="Y19" s="169">
        <f t="shared" si="0"/>
        <v>626890</v>
      </c>
      <c r="Z19" s="265">
        <f t="shared" si="0"/>
        <v>626890</v>
      </c>
      <c r="AA19" s="8"/>
      <c r="AB19" s="3"/>
    </row>
    <row r="20" spans="1:28" ht="29.25" customHeight="1">
      <c r="A20" s="21"/>
      <c r="B20" s="20"/>
      <c r="C20" s="105"/>
      <c r="D20" s="19"/>
      <c r="E20" s="35"/>
      <c r="F20" s="34"/>
      <c r="G20" s="34"/>
      <c r="H20" s="34"/>
      <c r="I20" s="33"/>
      <c r="J20" s="298" t="s">
        <v>120</v>
      </c>
      <c r="K20" s="298"/>
      <c r="L20" s="298"/>
      <c r="M20" s="299"/>
      <c r="N20" s="15">
        <v>39</v>
      </c>
      <c r="O20" s="14">
        <v>1</v>
      </c>
      <c r="P20" s="13">
        <v>2</v>
      </c>
      <c r="Q20" s="12" t="s">
        <v>143</v>
      </c>
      <c r="R20" s="10">
        <v>86</v>
      </c>
      <c r="S20" s="11" t="s">
        <v>5</v>
      </c>
      <c r="T20" s="10">
        <v>1</v>
      </c>
      <c r="U20" s="9" t="s">
        <v>142</v>
      </c>
      <c r="V20" s="263" t="s">
        <v>119</v>
      </c>
      <c r="W20" s="163"/>
      <c r="X20" s="264">
        <v>626890</v>
      </c>
      <c r="Y20" s="264">
        <v>626890</v>
      </c>
      <c r="Z20" s="265">
        <v>626890</v>
      </c>
      <c r="AA20" s="8"/>
      <c r="AB20" s="3"/>
    </row>
    <row r="21" spans="1:28" ht="70.5" customHeight="1">
      <c r="A21" s="21"/>
      <c r="B21" s="20"/>
      <c r="C21" s="105"/>
      <c r="D21" s="19"/>
      <c r="E21" s="312" t="s">
        <v>141</v>
      </c>
      <c r="F21" s="313"/>
      <c r="G21" s="313"/>
      <c r="H21" s="313"/>
      <c r="I21" s="313"/>
      <c r="J21" s="304"/>
      <c r="K21" s="304"/>
      <c r="L21" s="304"/>
      <c r="M21" s="305"/>
      <c r="N21" s="86">
        <v>39</v>
      </c>
      <c r="O21" s="87">
        <v>1</v>
      </c>
      <c r="P21" s="88">
        <v>4</v>
      </c>
      <c r="Q21" s="89" t="s">
        <v>1</v>
      </c>
      <c r="R21" s="106" t="s">
        <v>1</v>
      </c>
      <c r="S21" s="107" t="s">
        <v>1</v>
      </c>
      <c r="T21" s="106" t="s">
        <v>1</v>
      </c>
      <c r="U21" s="108" t="s">
        <v>1</v>
      </c>
      <c r="V21" s="170"/>
      <c r="W21" s="166"/>
      <c r="X21" s="171">
        <f t="shared" ref="X21:Z23" si="1">X22</f>
        <v>4057603</v>
      </c>
      <c r="Y21" s="171">
        <f t="shared" si="1"/>
        <v>4070612.29</v>
      </c>
      <c r="Z21" s="280">
        <f t="shared" si="1"/>
        <v>3830429.04</v>
      </c>
      <c r="AA21" s="8"/>
      <c r="AB21" s="3"/>
    </row>
    <row r="22" spans="1:28" ht="67.5" customHeight="1">
      <c r="A22" s="21"/>
      <c r="B22" s="20"/>
      <c r="C22" s="105"/>
      <c r="D22" s="19"/>
      <c r="E22" s="28"/>
      <c r="F22" s="300" t="s">
        <v>292</v>
      </c>
      <c r="G22" s="300"/>
      <c r="H22" s="301"/>
      <c r="I22" s="301"/>
      <c r="J22" s="301"/>
      <c r="K22" s="301"/>
      <c r="L22" s="301"/>
      <c r="M22" s="302"/>
      <c r="N22" s="27">
        <v>39</v>
      </c>
      <c r="O22" s="26">
        <v>1</v>
      </c>
      <c r="P22" s="25">
        <v>4</v>
      </c>
      <c r="Q22" s="12" t="s">
        <v>124</v>
      </c>
      <c r="R22" s="23" t="s">
        <v>117</v>
      </c>
      <c r="S22" s="24" t="s">
        <v>5</v>
      </c>
      <c r="T22" s="23" t="s">
        <v>4</v>
      </c>
      <c r="U22" s="22" t="s">
        <v>3</v>
      </c>
      <c r="V22" s="168"/>
      <c r="W22" s="163"/>
      <c r="X22" s="169">
        <f>X23+X27+X30</f>
        <v>4057603</v>
      </c>
      <c r="Y22" s="169">
        <f t="shared" ref="Y22:Z22" si="2">Y23+Y27+Y30</f>
        <v>4070612.29</v>
      </c>
      <c r="Z22" s="265">
        <f t="shared" si="2"/>
        <v>3830429.04</v>
      </c>
      <c r="AA22" s="8"/>
      <c r="AB22" s="3"/>
    </row>
    <row r="23" spans="1:28" ht="29.25" customHeight="1">
      <c r="A23" s="21"/>
      <c r="B23" s="20"/>
      <c r="C23" s="105"/>
      <c r="D23" s="19"/>
      <c r="E23" s="18"/>
      <c r="F23" s="16"/>
      <c r="G23" s="16"/>
      <c r="H23" s="300" t="s">
        <v>140</v>
      </c>
      <c r="I23" s="301"/>
      <c r="J23" s="301"/>
      <c r="K23" s="301"/>
      <c r="L23" s="301"/>
      <c r="M23" s="302"/>
      <c r="N23" s="27">
        <v>39</v>
      </c>
      <c r="O23" s="26">
        <v>1</v>
      </c>
      <c r="P23" s="25">
        <v>4</v>
      </c>
      <c r="Q23" s="12" t="s">
        <v>139</v>
      </c>
      <c r="R23" s="23" t="s">
        <v>117</v>
      </c>
      <c r="S23" s="24" t="s">
        <v>5</v>
      </c>
      <c r="T23" s="23" t="s">
        <v>7</v>
      </c>
      <c r="U23" s="22" t="s">
        <v>3</v>
      </c>
      <c r="V23" s="168"/>
      <c r="W23" s="163"/>
      <c r="X23" s="169">
        <f t="shared" si="1"/>
        <v>4032603</v>
      </c>
      <c r="Y23" s="169">
        <f t="shared" si="1"/>
        <v>4045612.29</v>
      </c>
      <c r="Z23" s="265">
        <f t="shared" si="1"/>
        <v>3805429.04</v>
      </c>
      <c r="AA23" s="8"/>
      <c r="AB23" s="3"/>
    </row>
    <row r="24" spans="1:28" ht="23.25" customHeight="1">
      <c r="A24" s="21"/>
      <c r="B24" s="20"/>
      <c r="C24" s="105"/>
      <c r="D24" s="19"/>
      <c r="E24" s="18"/>
      <c r="F24" s="17"/>
      <c r="G24" s="17"/>
      <c r="H24" s="16"/>
      <c r="I24" s="300" t="s">
        <v>138</v>
      </c>
      <c r="J24" s="301"/>
      <c r="K24" s="301"/>
      <c r="L24" s="301"/>
      <c r="M24" s="302"/>
      <c r="N24" s="27">
        <v>39</v>
      </c>
      <c r="O24" s="26">
        <v>1</v>
      </c>
      <c r="P24" s="25">
        <v>4</v>
      </c>
      <c r="Q24" s="12" t="s">
        <v>137</v>
      </c>
      <c r="R24" s="23" t="s">
        <v>117</v>
      </c>
      <c r="S24" s="24" t="s">
        <v>5</v>
      </c>
      <c r="T24" s="23" t="s">
        <v>7</v>
      </c>
      <c r="U24" s="22" t="s">
        <v>136</v>
      </c>
      <c r="V24" s="168"/>
      <c r="W24" s="163"/>
      <c r="X24" s="169">
        <f>X25+X26</f>
        <v>4032603</v>
      </c>
      <c r="Y24" s="169">
        <f>Y25+Y26</f>
        <v>4045612.29</v>
      </c>
      <c r="Z24" s="265">
        <f>Z25+Z26</f>
        <v>3805429.04</v>
      </c>
      <c r="AA24" s="8"/>
      <c r="AB24" s="3"/>
    </row>
    <row r="25" spans="1:28" ht="29.25" customHeight="1">
      <c r="A25" s="21"/>
      <c r="B25" s="20"/>
      <c r="C25" s="105"/>
      <c r="D25" s="19"/>
      <c r="E25" s="18"/>
      <c r="F25" s="17"/>
      <c r="G25" s="17"/>
      <c r="H25" s="17"/>
      <c r="I25" s="16"/>
      <c r="J25" s="306" t="s">
        <v>120</v>
      </c>
      <c r="K25" s="306"/>
      <c r="L25" s="306"/>
      <c r="M25" s="307"/>
      <c r="N25" s="27">
        <v>39</v>
      </c>
      <c r="O25" s="26">
        <v>1</v>
      </c>
      <c r="P25" s="25">
        <v>4</v>
      </c>
      <c r="Q25" s="12" t="s">
        <v>137</v>
      </c>
      <c r="R25" s="23" t="s">
        <v>117</v>
      </c>
      <c r="S25" s="24" t="s">
        <v>5</v>
      </c>
      <c r="T25" s="23" t="s">
        <v>7</v>
      </c>
      <c r="U25" s="22" t="s">
        <v>136</v>
      </c>
      <c r="V25" s="168" t="s">
        <v>119</v>
      </c>
      <c r="W25" s="163"/>
      <c r="X25" s="169">
        <v>2236113</v>
      </c>
      <c r="Y25" s="169">
        <v>2236113</v>
      </c>
      <c r="Z25" s="265">
        <v>2236113</v>
      </c>
      <c r="AA25" s="8"/>
      <c r="AB25" s="3"/>
    </row>
    <row r="26" spans="1:28" ht="48" customHeight="1">
      <c r="A26" s="21"/>
      <c r="B26" s="20"/>
      <c r="C26" s="105"/>
      <c r="D26" s="19"/>
      <c r="E26" s="35"/>
      <c r="F26" s="34"/>
      <c r="G26" s="34"/>
      <c r="H26" s="34"/>
      <c r="I26" s="34"/>
      <c r="J26" s="298" t="s">
        <v>41</v>
      </c>
      <c r="K26" s="298"/>
      <c r="L26" s="298"/>
      <c r="M26" s="299"/>
      <c r="N26" s="15">
        <v>39</v>
      </c>
      <c r="O26" s="14">
        <v>1</v>
      </c>
      <c r="P26" s="13">
        <v>4</v>
      </c>
      <c r="Q26" s="12" t="s">
        <v>137</v>
      </c>
      <c r="R26" s="10" t="s">
        <v>117</v>
      </c>
      <c r="S26" s="11" t="s">
        <v>5</v>
      </c>
      <c r="T26" s="10" t="s">
        <v>7</v>
      </c>
      <c r="U26" s="9" t="s">
        <v>136</v>
      </c>
      <c r="V26" s="263" t="s">
        <v>36</v>
      </c>
      <c r="W26" s="163"/>
      <c r="X26" s="264">
        <v>1796490</v>
      </c>
      <c r="Y26" s="264">
        <v>1809499.29</v>
      </c>
      <c r="Z26" s="265">
        <v>1569316.04</v>
      </c>
      <c r="AA26" s="8"/>
      <c r="AB26" s="3"/>
    </row>
    <row r="27" spans="1:28" ht="37.5" customHeight="1">
      <c r="A27" s="21"/>
      <c r="B27" s="20"/>
      <c r="C27" s="105"/>
      <c r="D27" s="19"/>
      <c r="E27" s="35"/>
      <c r="F27" s="227"/>
      <c r="G27" s="227"/>
      <c r="H27" s="227"/>
      <c r="I27" s="227"/>
      <c r="J27" s="82"/>
      <c r="K27" s="82"/>
      <c r="L27" s="82"/>
      <c r="M27" s="283" t="s">
        <v>294</v>
      </c>
      <c r="N27" s="230">
        <v>39</v>
      </c>
      <c r="O27" s="14">
        <v>1</v>
      </c>
      <c r="P27" s="13">
        <v>4</v>
      </c>
      <c r="Q27" s="12" t="s">
        <v>139</v>
      </c>
      <c r="R27" s="10" t="s">
        <v>117</v>
      </c>
      <c r="S27" s="11" t="s">
        <v>5</v>
      </c>
      <c r="T27" s="10">
        <v>5</v>
      </c>
      <c r="U27" s="256" t="s">
        <v>3</v>
      </c>
      <c r="V27" s="263"/>
      <c r="W27" s="163"/>
      <c r="X27" s="264">
        <f>X28</f>
        <v>10000</v>
      </c>
      <c r="Y27" s="264">
        <f t="shared" ref="Y27:Z27" si="3">Y28</f>
        <v>10000</v>
      </c>
      <c r="Z27" s="265">
        <f t="shared" si="3"/>
        <v>10000</v>
      </c>
      <c r="AA27" s="8"/>
      <c r="AB27" s="3"/>
    </row>
    <row r="28" spans="1:28" ht="48" customHeight="1">
      <c r="A28" s="21"/>
      <c r="B28" s="20"/>
      <c r="C28" s="105"/>
      <c r="D28" s="19"/>
      <c r="E28" s="35"/>
      <c r="F28" s="227"/>
      <c r="G28" s="227"/>
      <c r="H28" s="227"/>
      <c r="I28" s="227"/>
      <c r="J28" s="82"/>
      <c r="K28" s="82"/>
      <c r="L28" s="82"/>
      <c r="M28" s="289" t="s">
        <v>295</v>
      </c>
      <c r="N28" s="230">
        <v>39</v>
      </c>
      <c r="O28" s="14">
        <v>1</v>
      </c>
      <c r="P28" s="13">
        <v>4</v>
      </c>
      <c r="Q28" s="12" t="s">
        <v>139</v>
      </c>
      <c r="R28" s="10" t="s">
        <v>117</v>
      </c>
      <c r="S28" s="11" t="s">
        <v>5</v>
      </c>
      <c r="T28" s="10">
        <v>5</v>
      </c>
      <c r="U28" s="256">
        <v>90007</v>
      </c>
      <c r="V28" s="263"/>
      <c r="W28" s="163"/>
      <c r="X28" s="264">
        <f>X29</f>
        <v>10000</v>
      </c>
      <c r="Y28" s="264">
        <f t="shared" ref="Y28:Z28" si="4">Y29</f>
        <v>10000</v>
      </c>
      <c r="Z28" s="265">
        <f t="shared" si="4"/>
        <v>10000</v>
      </c>
      <c r="AA28" s="8"/>
      <c r="AB28" s="3"/>
    </row>
    <row r="29" spans="1:28" ht="48" customHeight="1">
      <c r="A29" s="21"/>
      <c r="B29" s="20"/>
      <c r="C29" s="105"/>
      <c r="D29" s="19"/>
      <c r="E29" s="35"/>
      <c r="F29" s="227"/>
      <c r="G29" s="227"/>
      <c r="H29" s="227"/>
      <c r="I29" s="227"/>
      <c r="J29" s="82"/>
      <c r="K29" s="82"/>
      <c r="L29" s="82"/>
      <c r="M29" s="229" t="s">
        <v>41</v>
      </c>
      <c r="N29" s="230">
        <v>39</v>
      </c>
      <c r="O29" s="14">
        <v>1</v>
      </c>
      <c r="P29" s="13">
        <v>4</v>
      </c>
      <c r="Q29" s="12" t="s">
        <v>139</v>
      </c>
      <c r="R29" s="10" t="s">
        <v>117</v>
      </c>
      <c r="S29" s="11" t="s">
        <v>5</v>
      </c>
      <c r="T29" s="10">
        <v>5</v>
      </c>
      <c r="U29" s="256">
        <v>90007</v>
      </c>
      <c r="V29" s="272">
        <v>240</v>
      </c>
      <c r="W29" s="163"/>
      <c r="X29" s="264">
        <v>10000</v>
      </c>
      <c r="Y29" s="264">
        <v>10000</v>
      </c>
      <c r="Z29" s="265">
        <v>10000</v>
      </c>
      <c r="AA29" s="8"/>
      <c r="AB29" s="3"/>
    </row>
    <row r="30" spans="1:28" ht="48" customHeight="1">
      <c r="A30" s="21"/>
      <c r="B30" s="20"/>
      <c r="C30" s="105"/>
      <c r="D30" s="19"/>
      <c r="E30" s="35"/>
      <c r="F30" s="227"/>
      <c r="G30" s="227"/>
      <c r="H30" s="227"/>
      <c r="I30" s="227"/>
      <c r="J30" s="82"/>
      <c r="K30" s="82"/>
      <c r="L30" s="82"/>
      <c r="M30" s="283" t="s">
        <v>296</v>
      </c>
      <c r="N30" s="230">
        <v>39</v>
      </c>
      <c r="O30" s="14">
        <v>1</v>
      </c>
      <c r="P30" s="13">
        <v>4</v>
      </c>
      <c r="Q30" s="12" t="s">
        <v>139</v>
      </c>
      <c r="R30" s="10" t="s">
        <v>117</v>
      </c>
      <c r="S30" s="11" t="s">
        <v>5</v>
      </c>
      <c r="T30" s="10">
        <v>6</v>
      </c>
      <c r="U30" s="256" t="s">
        <v>3</v>
      </c>
      <c r="V30" s="263"/>
      <c r="W30" s="163"/>
      <c r="X30" s="264">
        <f>X31</f>
        <v>15000</v>
      </c>
      <c r="Y30" s="264">
        <f t="shared" ref="Y30:Z30" si="5">Y31</f>
        <v>15000</v>
      </c>
      <c r="Z30" s="265">
        <f t="shared" si="5"/>
        <v>15000</v>
      </c>
      <c r="AA30" s="8"/>
      <c r="AB30" s="3"/>
    </row>
    <row r="31" spans="1:28" ht="48" customHeight="1">
      <c r="A31" s="21"/>
      <c r="B31" s="20"/>
      <c r="C31" s="105"/>
      <c r="D31" s="19"/>
      <c r="E31" s="35"/>
      <c r="F31" s="227"/>
      <c r="G31" s="227"/>
      <c r="H31" s="227"/>
      <c r="I31" s="227"/>
      <c r="J31" s="82"/>
      <c r="K31" s="82"/>
      <c r="L31" s="82"/>
      <c r="M31" s="289" t="s">
        <v>297</v>
      </c>
      <c r="N31" s="230">
        <v>39</v>
      </c>
      <c r="O31" s="14">
        <v>1</v>
      </c>
      <c r="P31" s="13">
        <v>4</v>
      </c>
      <c r="Q31" s="12" t="s">
        <v>139</v>
      </c>
      <c r="R31" s="10" t="s">
        <v>117</v>
      </c>
      <c r="S31" s="11" t="s">
        <v>5</v>
      </c>
      <c r="T31" s="10">
        <v>6</v>
      </c>
      <c r="U31" s="256">
        <v>90008</v>
      </c>
      <c r="V31" s="263"/>
      <c r="W31" s="163"/>
      <c r="X31" s="264">
        <f>X32</f>
        <v>15000</v>
      </c>
      <c r="Y31" s="264">
        <f t="shared" ref="Y31:Z31" si="6">Y32</f>
        <v>15000</v>
      </c>
      <c r="Z31" s="265">
        <f t="shared" si="6"/>
        <v>15000</v>
      </c>
      <c r="AA31" s="8"/>
      <c r="AB31" s="3"/>
    </row>
    <row r="32" spans="1:28" ht="48" customHeight="1">
      <c r="A32" s="21"/>
      <c r="B32" s="20"/>
      <c r="C32" s="105"/>
      <c r="D32" s="19"/>
      <c r="E32" s="35"/>
      <c r="F32" s="227"/>
      <c r="G32" s="227"/>
      <c r="H32" s="227"/>
      <c r="I32" s="227"/>
      <c r="J32" s="82"/>
      <c r="K32" s="82"/>
      <c r="L32" s="82"/>
      <c r="M32" s="229" t="s">
        <v>41</v>
      </c>
      <c r="N32" s="230">
        <v>39</v>
      </c>
      <c r="O32" s="14">
        <v>1</v>
      </c>
      <c r="P32" s="13">
        <v>4</v>
      </c>
      <c r="Q32" s="12" t="s">
        <v>139</v>
      </c>
      <c r="R32" s="10" t="s">
        <v>117</v>
      </c>
      <c r="S32" s="11" t="s">
        <v>5</v>
      </c>
      <c r="T32" s="10">
        <v>6</v>
      </c>
      <c r="U32" s="256">
        <v>90008</v>
      </c>
      <c r="V32" s="272">
        <v>240</v>
      </c>
      <c r="W32" s="163"/>
      <c r="X32" s="264">
        <v>15000</v>
      </c>
      <c r="Y32" s="264">
        <v>15000</v>
      </c>
      <c r="Z32" s="265">
        <v>15000</v>
      </c>
      <c r="AA32" s="8"/>
      <c r="AB32" s="3"/>
    </row>
    <row r="33" spans="1:28" ht="23.25" customHeight="1">
      <c r="A33" s="21"/>
      <c r="B33" s="20"/>
      <c r="C33" s="105"/>
      <c r="D33" s="19"/>
      <c r="E33" s="312" t="s">
        <v>135</v>
      </c>
      <c r="F33" s="313"/>
      <c r="G33" s="313"/>
      <c r="H33" s="313"/>
      <c r="I33" s="313"/>
      <c r="J33" s="304"/>
      <c r="K33" s="304"/>
      <c r="L33" s="304"/>
      <c r="M33" s="305"/>
      <c r="N33" s="86">
        <v>39</v>
      </c>
      <c r="O33" s="87">
        <v>1</v>
      </c>
      <c r="P33" s="88">
        <v>13</v>
      </c>
      <c r="Q33" s="252" t="s">
        <v>1</v>
      </c>
      <c r="R33" s="106" t="s">
        <v>1</v>
      </c>
      <c r="S33" s="107" t="s">
        <v>1</v>
      </c>
      <c r="T33" s="106" t="s">
        <v>1</v>
      </c>
      <c r="U33" s="108" t="s">
        <v>1</v>
      </c>
      <c r="V33" s="170"/>
      <c r="W33" s="253"/>
      <c r="X33" s="171">
        <f>X34</f>
        <v>208000</v>
      </c>
      <c r="Y33" s="171">
        <f>Y34</f>
        <v>158000</v>
      </c>
      <c r="Z33" s="280">
        <f>Z34</f>
        <v>53000</v>
      </c>
      <c r="AA33" s="8"/>
      <c r="AB33" s="3"/>
    </row>
    <row r="34" spans="1:28" ht="29.25" customHeight="1">
      <c r="A34" s="21"/>
      <c r="B34" s="20"/>
      <c r="C34" s="105"/>
      <c r="D34" s="19"/>
      <c r="E34" s="28"/>
      <c r="F34" s="300" t="s">
        <v>112</v>
      </c>
      <c r="G34" s="300"/>
      <c r="H34" s="300"/>
      <c r="I34" s="301"/>
      <c r="J34" s="301"/>
      <c r="K34" s="301"/>
      <c r="L34" s="301"/>
      <c r="M34" s="302"/>
      <c r="N34" s="27">
        <v>39</v>
      </c>
      <c r="O34" s="26">
        <v>1</v>
      </c>
      <c r="P34" s="25">
        <v>13</v>
      </c>
      <c r="Q34" s="12" t="s">
        <v>111</v>
      </c>
      <c r="R34" s="23" t="s">
        <v>108</v>
      </c>
      <c r="S34" s="24" t="s">
        <v>5</v>
      </c>
      <c r="T34" s="23" t="s">
        <v>4</v>
      </c>
      <c r="U34" s="22" t="s">
        <v>3</v>
      </c>
      <c r="V34" s="168"/>
      <c r="W34" s="163"/>
      <c r="X34" s="169">
        <f>X35+X37</f>
        <v>208000</v>
      </c>
      <c r="Y34" s="169">
        <f>Y35+Y37</f>
        <v>158000</v>
      </c>
      <c r="Z34" s="265">
        <f>Z35+Z37</f>
        <v>53000</v>
      </c>
      <c r="AA34" s="8"/>
      <c r="AB34" s="3"/>
    </row>
    <row r="35" spans="1:28" ht="23.25" customHeight="1">
      <c r="A35" s="21"/>
      <c r="B35" s="20"/>
      <c r="C35" s="105"/>
      <c r="D35" s="19"/>
      <c r="E35" s="18"/>
      <c r="F35" s="16"/>
      <c r="G35" s="16"/>
      <c r="H35" s="16"/>
      <c r="I35" s="300" t="s">
        <v>134</v>
      </c>
      <c r="J35" s="301"/>
      <c r="K35" s="301"/>
      <c r="L35" s="301"/>
      <c r="M35" s="302"/>
      <c r="N35" s="27">
        <v>39</v>
      </c>
      <c r="O35" s="26">
        <v>1</v>
      </c>
      <c r="P35" s="25">
        <v>13</v>
      </c>
      <c r="Q35" s="12" t="s">
        <v>133</v>
      </c>
      <c r="R35" s="23" t="s">
        <v>108</v>
      </c>
      <c r="S35" s="24" t="s">
        <v>5</v>
      </c>
      <c r="T35" s="23" t="s">
        <v>4</v>
      </c>
      <c r="U35" s="22" t="s">
        <v>132</v>
      </c>
      <c r="V35" s="168"/>
      <c r="W35" s="163"/>
      <c r="X35" s="169">
        <f>X36</f>
        <v>3000</v>
      </c>
      <c r="Y35" s="169">
        <f t="shared" ref="Y35:Z35" si="7">Y36</f>
        <v>3000</v>
      </c>
      <c r="Z35" s="265">
        <f t="shared" si="7"/>
        <v>3000</v>
      </c>
      <c r="AA35" s="8"/>
      <c r="AB35" s="3"/>
    </row>
    <row r="36" spans="1:28" ht="23.25" customHeight="1">
      <c r="A36" s="21"/>
      <c r="B36" s="20"/>
      <c r="C36" s="105"/>
      <c r="D36" s="19"/>
      <c r="E36" s="18"/>
      <c r="F36" s="17"/>
      <c r="G36" s="17"/>
      <c r="H36" s="17"/>
      <c r="I36" s="33"/>
      <c r="J36" s="298" t="s">
        <v>130</v>
      </c>
      <c r="K36" s="298"/>
      <c r="L36" s="298"/>
      <c r="M36" s="299"/>
      <c r="N36" s="27">
        <v>39</v>
      </c>
      <c r="O36" s="14">
        <v>1</v>
      </c>
      <c r="P36" s="13">
        <v>13</v>
      </c>
      <c r="Q36" s="12" t="s">
        <v>133</v>
      </c>
      <c r="R36" s="10" t="s">
        <v>108</v>
      </c>
      <c r="S36" s="11" t="s">
        <v>5</v>
      </c>
      <c r="T36" s="10" t="s">
        <v>4</v>
      </c>
      <c r="U36" s="9" t="s">
        <v>132</v>
      </c>
      <c r="V36" s="263" t="s">
        <v>127</v>
      </c>
      <c r="W36" s="163"/>
      <c r="X36" s="264">
        <v>3000</v>
      </c>
      <c r="Y36" s="264">
        <v>3000</v>
      </c>
      <c r="Z36" s="265">
        <v>3000</v>
      </c>
      <c r="AA36" s="8"/>
      <c r="AB36" s="3"/>
    </row>
    <row r="37" spans="1:28" ht="29.25" customHeight="1">
      <c r="A37" s="21"/>
      <c r="B37" s="20"/>
      <c r="C37" s="105"/>
      <c r="D37" s="19"/>
      <c r="E37" s="18"/>
      <c r="F37" s="17"/>
      <c r="G37" s="17"/>
      <c r="H37" s="17"/>
      <c r="I37" s="300" t="s">
        <v>131</v>
      </c>
      <c r="J37" s="310"/>
      <c r="K37" s="310"/>
      <c r="L37" s="310"/>
      <c r="M37" s="311"/>
      <c r="N37" s="27">
        <v>39</v>
      </c>
      <c r="O37" s="38">
        <v>1</v>
      </c>
      <c r="P37" s="37">
        <v>13</v>
      </c>
      <c r="Q37" s="12" t="s">
        <v>129</v>
      </c>
      <c r="R37" s="109" t="s">
        <v>108</v>
      </c>
      <c r="S37" s="110" t="s">
        <v>5</v>
      </c>
      <c r="T37" s="109" t="s">
        <v>4</v>
      </c>
      <c r="U37" s="111" t="s">
        <v>128</v>
      </c>
      <c r="V37" s="172"/>
      <c r="W37" s="163"/>
      <c r="X37" s="173">
        <f>X38+X39</f>
        <v>205000</v>
      </c>
      <c r="Y37" s="173">
        <f t="shared" ref="Y37:Z37" si="8">Y38+Y39</f>
        <v>155000</v>
      </c>
      <c r="Z37" s="173">
        <f t="shared" si="8"/>
        <v>50000</v>
      </c>
      <c r="AA37" s="8"/>
      <c r="AB37" s="3"/>
    </row>
    <row r="38" spans="1:28" ht="43.5" customHeight="1">
      <c r="A38" s="21"/>
      <c r="B38" s="20"/>
      <c r="C38" s="105"/>
      <c r="D38" s="19"/>
      <c r="E38" s="18"/>
      <c r="F38" s="17"/>
      <c r="G38" s="17"/>
      <c r="H38" s="17"/>
      <c r="I38" s="16"/>
      <c r="J38" s="306" t="s">
        <v>41</v>
      </c>
      <c r="K38" s="306"/>
      <c r="L38" s="306"/>
      <c r="M38" s="307"/>
      <c r="N38" s="27">
        <v>39</v>
      </c>
      <c r="O38" s="26">
        <v>1</v>
      </c>
      <c r="P38" s="25">
        <v>13</v>
      </c>
      <c r="Q38" s="12" t="s">
        <v>129</v>
      </c>
      <c r="R38" s="23" t="s">
        <v>108</v>
      </c>
      <c r="S38" s="24" t="s">
        <v>5</v>
      </c>
      <c r="T38" s="23" t="s">
        <v>4</v>
      </c>
      <c r="U38" s="22" t="s">
        <v>128</v>
      </c>
      <c r="V38" s="168" t="s">
        <v>36</v>
      </c>
      <c r="W38" s="163"/>
      <c r="X38" s="169">
        <v>200000</v>
      </c>
      <c r="Y38" s="169">
        <v>150000</v>
      </c>
      <c r="Z38" s="265">
        <v>45000</v>
      </c>
      <c r="AA38" s="8"/>
      <c r="AB38" s="3"/>
    </row>
    <row r="39" spans="1:28" ht="23.25" customHeight="1">
      <c r="A39" s="21"/>
      <c r="B39" s="20"/>
      <c r="C39" s="105"/>
      <c r="D39" s="36"/>
      <c r="E39" s="35"/>
      <c r="F39" s="34"/>
      <c r="G39" s="34"/>
      <c r="H39" s="34"/>
      <c r="I39" s="34"/>
      <c r="J39" s="298" t="s">
        <v>130</v>
      </c>
      <c r="K39" s="298"/>
      <c r="L39" s="298"/>
      <c r="M39" s="299"/>
      <c r="N39" s="27">
        <v>39</v>
      </c>
      <c r="O39" s="14">
        <v>1</v>
      </c>
      <c r="P39" s="13">
        <v>13</v>
      </c>
      <c r="Q39" s="12" t="s">
        <v>129</v>
      </c>
      <c r="R39" s="10" t="s">
        <v>108</v>
      </c>
      <c r="S39" s="11" t="s">
        <v>5</v>
      </c>
      <c r="T39" s="10" t="s">
        <v>4</v>
      </c>
      <c r="U39" s="9" t="s">
        <v>128</v>
      </c>
      <c r="V39" s="263" t="s">
        <v>127</v>
      </c>
      <c r="W39" s="163"/>
      <c r="X39" s="264">
        <v>5000</v>
      </c>
      <c r="Y39" s="264">
        <v>5000</v>
      </c>
      <c r="Z39" s="265">
        <v>5000</v>
      </c>
      <c r="AA39" s="8"/>
      <c r="AB39" s="3"/>
    </row>
    <row r="40" spans="1:28" ht="23.25" customHeight="1">
      <c r="A40" s="21"/>
      <c r="B40" s="20"/>
      <c r="C40" s="105"/>
      <c r="D40" s="308" t="s">
        <v>126</v>
      </c>
      <c r="E40" s="315"/>
      <c r="F40" s="315"/>
      <c r="G40" s="315"/>
      <c r="H40" s="315"/>
      <c r="I40" s="315"/>
      <c r="J40" s="316"/>
      <c r="K40" s="316"/>
      <c r="L40" s="316"/>
      <c r="M40" s="317"/>
      <c r="N40" s="32">
        <v>39</v>
      </c>
      <c r="O40" s="31">
        <v>2</v>
      </c>
      <c r="P40" s="30" t="s">
        <v>1</v>
      </c>
      <c r="Q40" s="12" t="s">
        <v>1</v>
      </c>
      <c r="R40" s="112" t="s">
        <v>1</v>
      </c>
      <c r="S40" s="113" t="s">
        <v>1</v>
      </c>
      <c r="T40" s="112" t="s">
        <v>1</v>
      </c>
      <c r="U40" s="114" t="s">
        <v>1</v>
      </c>
      <c r="V40" s="174"/>
      <c r="W40" s="163"/>
      <c r="X40" s="175">
        <f t="shared" ref="X40:Z43" si="9">X41</f>
        <v>74300</v>
      </c>
      <c r="Y40" s="175">
        <f t="shared" si="9"/>
        <v>75100</v>
      </c>
      <c r="Z40" s="179">
        <f t="shared" si="9"/>
        <v>77900</v>
      </c>
      <c r="AA40" s="8"/>
      <c r="AB40" s="3"/>
    </row>
    <row r="41" spans="1:28" ht="23.25" customHeight="1">
      <c r="A41" s="21"/>
      <c r="B41" s="20"/>
      <c r="C41" s="105"/>
      <c r="D41" s="29"/>
      <c r="E41" s="312" t="s">
        <v>125</v>
      </c>
      <c r="F41" s="313"/>
      <c r="G41" s="313"/>
      <c r="H41" s="313"/>
      <c r="I41" s="313"/>
      <c r="J41" s="313"/>
      <c r="K41" s="313"/>
      <c r="L41" s="313"/>
      <c r="M41" s="314"/>
      <c r="N41" s="90">
        <v>39</v>
      </c>
      <c r="O41" s="91">
        <v>2</v>
      </c>
      <c r="P41" s="92">
        <v>3</v>
      </c>
      <c r="Q41" s="89" t="s">
        <v>1</v>
      </c>
      <c r="R41" s="93" t="s">
        <v>1</v>
      </c>
      <c r="S41" s="94" t="s">
        <v>1</v>
      </c>
      <c r="T41" s="93" t="s">
        <v>1</v>
      </c>
      <c r="U41" s="95" t="s">
        <v>1</v>
      </c>
      <c r="V41" s="165"/>
      <c r="W41" s="166"/>
      <c r="X41" s="167">
        <f t="shared" si="9"/>
        <v>74300</v>
      </c>
      <c r="Y41" s="167">
        <f t="shared" si="9"/>
        <v>75100</v>
      </c>
      <c r="Z41" s="280">
        <f t="shared" si="9"/>
        <v>77900</v>
      </c>
      <c r="AA41" s="8"/>
      <c r="AB41" s="3"/>
    </row>
    <row r="42" spans="1:28" ht="69" customHeight="1">
      <c r="A42" s="21"/>
      <c r="B42" s="20"/>
      <c r="C42" s="105"/>
      <c r="D42" s="19"/>
      <c r="E42" s="28"/>
      <c r="F42" s="300" t="s">
        <v>292</v>
      </c>
      <c r="G42" s="300"/>
      <c r="H42" s="301"/>
      <c r="I42" s="301"/>
      <c r="J42" s="301"/>
      <c r="K42" s="301"/>
      <c r="L42" s="301"/>
      <c r="M42" s="302"/>
      <c r="N42" s="27">
        <v>39</v>
      </c>
      <c r="O42" s="26">
        <v>2</v>
      </c>
      <c r="P42" s="25">
        <v>3</v>
      </c>
      <c r="Q42" s="12" t="s">
        <v>124</v>
      </c>
      <c r="R42" s="23" t="s">
        <v>117</v>
      </c>
      <c r="S42" s="24" t="s">
        <v>5</v>
      </c>
      <c r="T42" s="23" t="s">
        <v>4</v>
      </c>
      <c r="U42" s="22" t="s">
        <v>3</v>
      </c>
      <c r="V42" s="168"/>
      <c r="W42" s="163"/>
      <c r="X42" s="169">
        <f t="shared" si="9"/>
        <v>74300</v>
      </c>
      <c r="Y42" s="169">
        <f t="shared" si="9"/>
        <v>75100</v>
      </c>
      <c r="Z42" s="265">
        <f t="shared" si="9"/>
        <v>77900</v>
      </c>
      <c r="AA42" s="8"/>
      <c r="AB42" s="3"/>
    </row>
    <row r="43" spans="1:28" ht="49.5" customHeight="1">
      <c r="A43" s="21"/>
      <c r="B43" s="20"/>
      <c r="C43" s="105"/>
      <c r="D43" s="19"/>
      <c r="E43" s="18"/>
      <c r="F43" s="16"/>
      <c r="G43" s="16"/>
      <c r="H43" s="300" t="s">
        <v>123</v>
      </c>
      <c r="I43" s="301"/>
      <c r="J43" s="301"/>
      <c r="K43" s="301"/>
      <c r="L43" s="301"/>
      <c r="M43" s="302"/>
      <c r="N43" s="27">
        <v>39</v>
      </c>
      <c r="O43" s="26">
        <v>2</v>
      </c>
      <c r="P43" s="25">
        <v>3</v>
      </c>
      <c r="Q43" s="12" t="s">
        <v>122</v>
      </c>
      <c r="R43" s="23" t="s">
        <v>117</v>
      </c>
      <c r="S43" s="24" t="s">
        <v>5</v>
      </c>
      <c r="T43" s="23" t="s">
        <v>116</v>
      </c>
      <c r="U43" s="22" t="s">
        <v>3</v>
      </c>
      <c r="V43" s="168"/>
      <c r="W43" s="163"/>
      <c r="X43" s="169">
        <f t="shared" si="9"/>
        <v>74300</v>
      </c>
      <c r="Y43" s="169">
        <f t="shared" si="9"/>
        <v>75100</v>
      </c>
      <c r="Z43" s="265">
        <f t="shared" si="9"/>
        <v>77900</v>
      </c>
      <c r="AA43" s="8"/>
      <c r="AB43" s="3"/>
    </row>
    <row r="44" spans="1:28" ht="49.5" customHeight="1">
      <c r="A44" s="21"/>
      <c r="B44" s="20"/>
      <c r="C44" s="105"/>
      <c r="D44" s="19"/>
      <c r="E44" s="18"/>
      <c r="F44" s="17"/>
      <c r="G44" s="17"/>
      <c r="H44" s="16"/>
      <c r="I44" s="300" t="s">
        <v>121</v>
      </c>
      <c r="J44" s="301"/>
      <c r="K44" s="301"/>
      <c r="L44" s="301"/>
      <c r="M44" s="302"/>
      <c r="N44" s="27">
        <v>39</v>
      </c>
      <c r="O44" s="26">
        <v>2</v>
      </c>
      <c r="P44" s="25">
        <v>3</v>
      </c>
      <c r="Q44" s="12" t="s">
        <v>118</v>
      </c>
      <c r="R44" s="23" t="s">
        <v>117</v>
      </c>
      <c r="S44" s="24" t="s">
        <v>5</v>
      </c>
      <c r="T44" s="23" t="s">
        <v>116</v>
      </c>
      <c r="U44" s="22" t="s">
        <v>115</v>
      </c>
      <c r="V44" s="168"/>
      <c r="W44" s="163"/>
      <c r="X44" s="169">
        <f>X46+X45</f>
        <v>74300</v>
      </c>
      <c r="Y44" s="169">
        <f>Y46+Y45</f>
        <v>75100</v>
      </c>
      <c r="Z44" s="265">
        <f>Z46+Z45</f>
        <v>77900</v>
      </c>
      <c r="AA44" s="8"/>
      <c r="AB44" s="3"/>
    </row>
    <row r="45" spans="1:28" ht="37.5" customHeight="1">
      <c r="A45" s="21"/>
      <c r="B45" s="20"/>
      <c r="C45" s="105"/>
      <c r="D45" s="19"/>
      <c r="E45" s="18"/>
      <c r="F45" s="17"/>
      <c r="G45" s="17"/>
      <c r="H45" s="17"/>
      <c r="I45" s="16"/>
      <c r="J45" s="306" t="s">
        <v>120</v>
      </c>
      <c r="K45" s="306"/>
      <c r="L45" s="306"/>
      <c r="M45" s="307"/>
      <c r="N45" s="27">
        <v>39</v>
      </c>
      <c r="O45" s="26">
        <v>2</v>
      </c>
      <c r="P45" s="25">
        <v>3</v>
      </c>
      <c r="Q45" s="12" t="s">
        <v>118</v>
      </c>
      <c r="R45" s="23" t="s">
        <v>117</v>
      </c>
      <c r="S45" s="24" t="s">
        <v>5</v>
      </c>
      <c r="T45" s="23" t="s">
        <v>116</v>
      </c>
      <c r="U45" s="22" t="s">
        <v>115</v>
      </c>
      <c r="V45" s="168" t="s">
        <v>119</v>
      </c>
      <c r="W45" s="163"/>
      <c r="X45" s="169">
        <v>66616</v>
      </c>
      <c r="Y45" s="169">
        <v>66616</v>
      </c>
      <c r="Z45" s="265">
        <v>66616</v>
      </c>
      <c r="AA45" s="8"/>
      <c r="AB45" s="3"/>
    </row>
    <row r="46" spans="1:28" ht="43.5" customHeight="1">
      <c r="A46" s="21"/>
      <c r="B46" s="20"/>
      <c r="C46" s="105"/>
      <c r="D46" s="36"/>
      <c r="E46" s="35"/>
      <c r="F46" s="34"/>
      <c r="G46" s="34"/>
      <c r="H46" s="34"/>
      <c r="I46" s="34"/>
      <c r="J46" s="298" t="s">
        <v>41</v>
      </c>
      <c r="K46" s="298"/>
      <c r="L46" s="298"/>
      <c r="M46" s="299"/>
      <c r="N46" s="27">
        <v>39</v>
      </c>
      <c r="O46" s="14">
        <v>2</v>
      </c>
      <c r="P46" s="13">
        <v>3</v>
      </c>
      <c r="Q46" s="12" t="s">
        <v>118</v>
      </c>
      <c r="R46" s="10" t="s">
        <v>117</v>
      </c>
      <c r="S46" s="11" t="s">
        <v>5</v>
      </c>
      <c r="T46" s="10" t="s">
        <v>116</v>
      </c>
      <c r="U46" s="9" t="s">
        <v>115</v>
      </c>
      <c r="V46" s="263" t="s">
        <v>36</v>
      </c>
      <c r="W46" s="163"/>
      <c r="X46" s="264">
        <v>7684</v>
      </c>
      <c r="Y46" s="264">
        <v>8484</v>
      </c>
      <c r="Z46" s="265">
        <v>11284</v>
      </c>
      <c r="AA46" s="8"/>
      <c r="AB46" s="3"/>
    </row>
    <row r="47" spans="1:28" ht="29.25" customHeight="1">
      <c r="A47" s="21"/>
      <c r="B47" s="20"/>
      <c r="C47" s="105"/>
      <c r="D47" s="308" t="s">
        <v>114</v>
      </c>
      <c r="E47" s="315"/>
      <c r="F47" s="315"/>
      <c r="G47" s="315"/>
      <c r="H47" s="315"/>
      <c r="I47" s="315"/>
      <c r="J47" s="316"/>
      <c r="K47" s="316"/>
      <c r="L47" s="316"/>
      <c r="M47" s="317"/>
      <c r="N47" s="32">
        <v>39</v>
      </c>
      <c r="O47" s="31">
        <v>3</v>
      </c>
      <c r="P47" s="30" t="s">
        <v>1</v>
      </c>
      <c r="Q47" s="12" t="s">
        <v>1</v>
      </c>
      <c r="R47" s="112" t="s">
        <v>1</v>
      </c>
      <c r="S47" s="113" t="s">
        <v>1</v>
      </c>
      <c r="T47" s="112" t="s">
        <v>1</v>
      </c>
      <c r="U47" s="114" t="s">
        <v>1</v>
      </c>
      <c r="V47" s="174"/>
      <c r="W47" s="163"/>
      <c r="X47" s="175">
        <f>X48</f>
        <v>16600</v>
      </c>
      <c r="Y47" s="175">
        <f t="shared" ref="Y47:Z47" si="10">Y48</f>
        <v>16600</v>
      </c>
      <c r="Z47" s="179">
        <f t="shared" si="10"/>
        <v>16600</v>
      </c>
      <c r="AA47" s="8"/>
      <c r="AB47" s="3"/>
    </row>
    <row r="48" spans="1:28" ht="23.25" customHeight="1">
      <c r="A48" s="21"/>
      <c r="B48" s="20"/>
      <c r="C48" s="105"/>
      <c r="D48" s="29"/>
      <c r="E48" s="312" t="s">
        <v>113</v>
      </c>
      <c r="F48" s="313"/>
      <c r="G48" s="313"/>
      <c r="H48" s="313"/>
      <c r="I48" s="313"/>
      <c r="J48" s="313"/>
      <c r="K48" s="313"/>
      <c r="L48" s="313"/>
      <c r="M48" s="314"/>
      <c r="N48" s="90">
        <v>39</v>
      </c>
      <c r="O48" s="91">
        <v>3</v>
      </c>
      <c r="P48" s="92">
        <v>4</v>
      </c>
      <c r="Q48" s="89" t="s">
        <v>1</v>
      </c>
      <c r="R48" s="93" t="s">
        <v>1</v>
      </c>
      <c r="S48" s="94" t="s">
        <v>1</v>
      </c>
      <c r="T48" s="93" t="s">
        <v>1</v>
      </c>
      <c r="U48" s="95" t="s">
        <v>1</v>
      </c>
      <c r="V48" s="165"/>
      <c r="W48" s="166"/>
      <c r="X48" s="167">
        <f t="shared" ref="X48:Z50" si="11">X49</f>
        <v>16600</v>
      </c>
      <c r="Y48" s="167">
        <f t="shared" si="11"/>
        <v>16600</v>
      </c>
      <c r="Z48" s="280">
        <f t="shared" si="11"/>
        <v>16600</v>
      </c>
      <c r="AA48" s="8"/>
      <c r="AB48" s="3"/>
    </row>
    <row r="49" spans="1:28" ht="29.25" customHeight="1">
      <c r="A49" s="21"/>
      <c r="B49" s="20"/>
      <c r="C49" s="105"/>
      <c r="D49" s="19"/>
      <c r="E49" s="28"/>
      <c r="F49" s="300" t="s">
        <v>112</v>
      </c>
      <c r="G49" s="300"/>
      <c r="H49" s="300"/>
      <c r="I49" s="301"/>
      <c r="J49" s="301"/>
      <c r="K49" s="301"/>
      <c r="L49" s="301"/>
      <c r="M49" s="302"/>
      <c r="N49" s="27">
        <v>39</v>
      </c>
      <c r="O49" s="26">
        <v>3</v>
      </c>
      <c r="P49" s="25">
        <v>4</v>
      </c>
      <c r="Q49" s="12" t="s">
        <v>111</v>
      </c>
      <c r="R49" s="23" t="s">
        <v>108</v>
      </c>
      <c r="S49" s="24" t="s">
        <v>5</v>
      </c>
      <c r="T49" s="23" t="s">
        <v>4</v>
      </c>
      <c r="U49" s="22" t="s">
        <v>3</v>
      </c>
      <c r="V49" s="168"/>
      <c r="W49" s="163"/>
      <c r="X49" s="169">
        <f t="shared" si="11"/>
        <v>16600</v>
      </c>
      <c r="Y49" s="169">
        <f t="shared" si="11"/>
        <v>16600</v>
      </c>
      <c r="Z49" s="265">
        <f t="shared" si="11"/>
        <v>16600</v>
      </c>
      <c r="AA49" s="8"/>
      <c r="AB49" s="3"/>
    </row>
    <row r="50" spans="1:28" ht="114.75" customHeight="1">
      <c r="A50" s="21"/>
      <c r="B50" s="20"/>
      <c r="C50" s="105"/>
      <c r="D50" s="19"/>
      <c r="E50" s="18"/>
      <c r="F50" s="16"/>
      <c r="G50" s="16"/>
      <c r="H50" s="16"/>
      <c r="I50" s="300" t="s">
        <v>110</v>
      </c>
      <c r="J50" s="301"/>
      <c r="K50" s="301"/>
      <c r="L50" s="301"/>
      <c r="M50" s="302"/>
      <c r="N50" s="27">
        <v>39</v>
      </c>
      <c r="O50" s="26">
        <v>3</v>
      </c>
      <c r="P50" s="25">
        <v>4</v>
      </c>
      <c r="Q50" s="12" t="s">
        <v>109</v>
      </c>
      <c r="R50" s="23" t="s">
        <v>108</v>
      </c>
      <c r="S50" s="24" t="s">
        <v>5</v>
      </c>
      <c r="T50" s="23" t="s">
        <v>4</v>
      </c>
      <c r="U50" s="22" t="s">
        <v>107</v>
      </c>
      <c r="V50" s="168"/>
      <c r="W50" s="163"/>
      <c r="X50" s="169">
        <f t="shared" si="11"/>
        <v>16600</v>
      </c>
      <c r="Y50" s="169">
        <f t="shared" si="11"/>
        <v>16600</v>
      </c>
      <c r="Z50" s="265">
        <f t="shared" si="11"/>
        <v>16600</v>
      </c>
      <c r="AA50" s="8"/>
      <c r="AB50" s="3"/>
    </row>
    <row r="51" spans="1:28" ht="43.5" customHeight="1">
      <c r="A51" s="21"/>
      <c r="B51" s="20"/>
      <c r="C51" s="105"/>
      <c r="D51" s="19"/>
      <c r="E51" s="35"/>
      <c r="F51" s="34"/>
      <c r="G51" s="34"/>
      <c r="H51" s="34"/>
      <c r="I51" s="33"/>
      <c r="J51" s="298" t="s">
        <v>41</v>
      </c>
      <c r="K51" s="298"/>
      <c r="L51" s="298"/>
      <c r="M51" s="299"/>
      <c r="N51" s="27">
        <v>39</v>
      </c>
      <c r="O51" s="14">
        <v>3</v>
      </c>
      <c r="P51" s="13">
        <v>4</v>
      </c>
      <c r="Q51" s="12" t="s">
        <v>109</v>
      </c>
      <c r="R51" s="10" t="s">
        <v>108</v>
      </c>
      <c r="S51" s="11" t="s">
        <v>5</v>
      </c>
      <c r="T51" s="10" t="s">
        <v>4</v>
      </c>
      <c r="U51" s="9" t="s">
        <v>107</v>
      </c>
      <c r="V51" s="263" t="s">
        <v>36</v>
      </c>
      <c r="W51" s="163"/>
      <c r="X51" s="264">
        <v>16600</v>
      </c>
      <c r="Y51" s="264">
        <v>16600</v>
      </c>
      <c r="Z51" s="264">
        <v>16600</v>
      </c>
      <c r="AA51" s="8"/>
      <c r="AB51" s="3"/>
    </row>
    <row r="52" spans="1:28" ht="23.25" customHeight="1">
      <c r="A52" s="21"/>
      <c r="B52" s="20"/>
      <c r="C52" s="105"/>
      <c r="D52" s="308" t="s">
        <v>104</v>
      </c>
      <c r="E52" s="315"/>
      <c r="F52" s="315"/>
      <c r="G52" s="315"/>
      <c r="H52" s="315"/>
      <c r="I52" s="315"/>
      <c r="J52" s="316"/>
      <c r="K52" s="316"/>
      <c r="L52" s="316"/>
      <c r="M52" s="317"/>
      <c r="N52" s="232">
        <v>39</v>
      </c>
      <c r="O52" s="31">
        <v>4</v>
      </c>
      <c r="P52" s="30" t="s">
        <v>1</v>
      </c>
      <c r="Q52" s="12" t="s">
        <v>1</v>
      </c>
      <c r="R52" s="112" t="s">
        <v>1</v>
      </c>
      <c r="S52" s="113" t="s">
        <v>1</v>
      </c>
      <c r="T52" s="112" t="s">
        <v>1</v>
      </c>
      <c r="U52" s="114" t="s">
        <v>1</v>
      </c>
      <c r="V52" s="174"/>
      <c r="W52" s="163"/>
      <c r="X52" s="175">
        <f>X53+X62</f>
        <v>1369268.55</v>
      </c>
      <c r="Y52" s="175">
        <f>Y53+Y62</f>
        <v>1536322.81</v>
      </c>
      <c r="Z52" s="179">
        <f>Z53+Z62</f>
        <v>1489833.0699999998</v>
      </c>
      <c r="AA52" s="8"/>
      <c r="AB52" s="3"/>
    </row>
    <row r="53" spans="1:28" ht="23.25" customHeight="1">
      <c r="A53" s="21"/>
      <c r="B53" s="20"/>
      <c r="C53" s="105"/>
      <c r="D53" s="29"/>
      <c r="E53" s="312" t="s">
        <v>103</v>
      </c>
      <c r="F53" s="313"/>
      <c r="G53" s="313"/>
      <c r="H53" s="313"/>
      <c r="I53" s="313"/>
      <c r="J53" s="313"/>
      <c r="K53" s="313"/>
      <c r="L53" s="313"/>
      <c r="M53" s="314"/>
      <c r="N53" s="90">
        <v>39</v>
      </c>
      <c r="O53" s="91">
        <v>4</v>
      </c>
      <c r="P53" s="92">
        <v>9</v>
      </c>
      <c r="Q53" s="89" t="s">
        <v>1</v>
      </c>
      <c r="R53" s="93" t="s">
        <v>1</v>
      </c>
      <c r="S53" s="94" t="s">
        <v>1</v>
      </c>
      <c r="T53" s="93" t="s">
        <v>1</v>
      </c>
      <c r="U53" s="95" t="s">
        <v>1</v>
      </c>
      <c r="V53" s="165"/>
      <c r="W53" s="166"/>
      <c r="X53" s="167">
        <f t="shared" ref="X53:Z54" si="12">X54</f>
        <v>1042324.5</v>
      </c>
      <c r="Y53" s="167">
        <f t="shared" si="12"/>
        <v>1175870.81</v>
      </c>
      <c r="Z53" s="280">
        <f t="shared" si="12"/>
        <v>1213750.0699999998</v>
      </c>
      <c r="AA53" s="8"/>
      <c r="AB53" s="3"/>
    </row>
    <row r="54" spans="1:28" ht="84" customHeight="1">
      <c r="A54" s="21"/>
      <c r="B54" s="20"/>
      <c r="C54" s="105"/>
      <c r="D54" s="19"/>
      <c r="E54" s="28"/>
      <c r="F54" s="300" t="s">
        <v>298</v>
      </c>
      <c r="G54" s="301"/>
      <c r="H54" s="301"/>
      <c r="I54" s="301"/>
      <c r="J54" s="301"/>
      <c r="K54" s="301"/>
      <c r="L54" s="301"/>
      <c r="M54" s="302"/>
      <c r="N54" s="27">
        <v>39</v>
      </c>
      <c r="O54" s="26">
        <v>4</v>
      </c>
      <c r="P54" s="25">
        <v>9</v>
      </c>
      <c r="Q54" s="12" t="s">
        <v>17</v>
      </c>
      <c r="R54" s="23" t="s">
        <v>9</v>
      </c>
      <c r="S54" s="24" t="s">
        <v>5</v>
      </c>
      <c r="T54" s="23" t="s">
        <v>4</v>
      </c>
      <c r="U54" s="22" t="s">
        <v>3</v>
      </c>
      <c r="V54" s="168"/>
      <c r="W54" s="163"/>
      <c r="X54" s="169">
        <f t="shared" si="12"/>
        <v>1042324.5</v>
      </c>
      <c r="Y54" s="169">
        <f t="shared" si="12"/>
        <v>1175870.81</v>
      </c>
      <c r="Z54" s="265">
        <f t="shared" si="12"/>
        <v>1213750.0699999998</v>
      </c>
      <c r="AA54" s="8"/>
      <c r="AB54" s="3"/>
    </row>
    <row r="55" spans="1:28" ht="23.25" customHeight="1">
      <c r="A55" s="21"/>
      <c r="B55" s="20"/>
      <c r="C55" s="105"/>
      <c r="D55" s="19"/>
      <c r="E55" s="18"/>
      <c r="F55" s="16"/>
      <c r="G55" s="300" t="s">
        <v>102</v>
      </c>
      <c r="H55" s="301"/>
      <c r="I55" s="301"/>
      <c r="J55" s="301"/>
      <c r="K55" s="301"/>
      <c r="L55" s="301"/>
      <c r="M55" s="302"/>
      <c r="N55" s="27">
        <v>39</v>
      </c>
      <c r="O55" s="26">
        <v>4</v>
      </c>
      <c r="P55" s="25">
        <v>9</v>
      </c>
      <c r="Q55" s="12" t="s">
        <v>101</v>
      </c>
      <c r="R55" s="23" t="s">
        <v>9</v>
      </c>
      <c r="S55" s="24" t="s">
        <v>23</v>
      </c>
      <c r="T55" s="23" t="s">
        <v>4</v>
      </c>
      <c r="U55" s="22" t="s">
        <v>3</v>
      </c>
      <c r="V55" s="168"/>
      <c r="W55" s="163"/>
      <c r="X55" s="169">
        <f>X56+X59</f>
        <v>1042324.5</v>
      </c>
      <c r="Y55" s="169">
        <f>Y56+Y59</f>
        <v>1175870.81</v>
      </c>
      <c r="Z55" s="265">
        <f>Z56+Z59</f>
        <v>1213750.0699999998</v>
      </c>
      <c r="AA55" s="8"/>
      <c r="AB55" s="3"/>
    </row>
    <row r="56" spans="1:28" ht="43.5" customHeight="1">
      <c r="A56" s="21"/>
      <c r="B56" s="20"/>
      <c r="C56" s="105"/>
      <c r="D56" s="19"/>
      <c r="E56" s="18"/>
      <c r="F56" s="17"/>
      <c r="G56" s="16"/>
      <c r="H56" s="300" t="s">
        <v>100</v>
      </c>
      <c r="I56" s="301"/>
      <c r="J56" s="301"/>
      <c r="K56" s="301"/>
      <c r="L56" s="301"/>
      <c r="M56" s="302"/>
      <c r="N56" s="27">
        <v>39</v>
      </c>
      <c r="O56" s="26">
        <v>4</v>
      </c>
      <c r="P56" s="25">
        <v>9</v>
      </c>
      <c r="Q56" s="12" t="s">
        <v>99</v>
      </c>
      <c r="R56" s="23" t="s">
        <v>9</v>
      </c>
      <c r="S56" s="24" t="s">
        <v>23</v>
      </c>
      <c r="T56" s="23" t="s">
        <v>96</v>
      </c>
      <c r="U56" s="22" t="s">
        <v>3</v>
      </c>
      <c r="V56" s="168"/>
      <c r="W56" s="163"/>
      <c r="X56" s="169">
        <f t="shared" ref="X56:Z56" si="13">X57</f>
        <v>390000</v>
      </c>
      <c r="Y56" s="169">
        <f t="shared" si="13"/>
        <v>390000</v>
      </c>
      <c r="Z56" s="265">
        <f t="shared" si="13"/>
        <v>390000</v>
      </c>
      <c r="AA56" s="8"/>
      <c r="AB56" s="3"/>
    </row>
    <row r="57" spans="1:28" ht="29.25" customHeight="1">
      <c r="A57" s="21"/>
      <c r="B57" s="20"/>
      <c r="C57" s="105"/>
      <c r="D57" s="19"/>
      <c r="E57" s="18"/>
      <c r="F57" s="17"/>
      <c r="G57" s="17"/>
      <c r="H57" s="16"/>
      <c r="I57" s="300" t="s">
        <v>98</v>
      </c>
      <c r="J57" s="301"/>
      <c r="K57" s="301"/>
      <c r="L57" s="301"/>
      <c r="M57" s="302"/>
      <c r="N57" s="27">
        <v>39</v>
      </c>
      <c r="O57" s="26">
        <v>4</v>
      </c>
      <c r="P57" s="25">
        <v>9</v>
      </c>
      <c r="Q57" s="12" t="s">
        <v>97</v>
      </c>
      <c r="R57" s="23" t="s">
        <v>9</v>
      </c>
      <c r="S57" s="24" t="s">
        <v>23</v>
      </c>
      <c r="T57" s="23" t="s">
        <v>96</v>
      </c>
      <c r="U57" s="22" t="s">
        <v>95</v>
      </c>
      <c r="V57" s="168"/>
      <c r="W57" s="163"/>
      <c r="X57" s="169">
        <f>X58</f>
        <v>390000</v>
      </c>
      <c r="Y57" s="169">
        <f>Y58</f>
        <v>390000</v>
      </c>
      <c r="Z57" s="265">
        <f>Z58</f>
        <v>390000</v>
      </c>
      <c r="AA57" s="8"/>
      <c r="AB57" s="3"/>
    </row>
    <row r="58" spans="1:28" ht="43.5" customHeight="1">
      <c r="A58" s="21"/>
      <c r="B58" s="20"/>
      <c r="C58" s="105"/>
      <c r="D58" s="19"/>
      <c r="E58" s="18"/>
      <c r="F58" s="17"/>
      <c r="G58" s="17"/>
      <c r="H58" s="34"/>
      <c r="I58" s="33"/>
      <c r="J58" s="298" t="s">
        <v>41</v>
      </c>
      <c r="K58" s="298"/>
      <c r="L58" s="298"/>
      <c r="M58" s="299"/>
      <c r="N58" s="27">
        <v>39</v>
      </c>
      <c r="O58" s="14">
        <v>4</v>
      </c>
      <c r="P58" s="13">
        <v>9</v>
      </c>
      <c r="Q58" s="12" t="s">
        <v>97</v>
      </c>
      <c r="R58" s="10" t="s">
        <v>9</v>
      </c>
      <c r="S58" s="11" t="s">
        <v>23</v>
      </c>
      <c r="T58" s="10" t="s">
        <v>96</v>
      </c>
      <c r="U58" s="9" t="s">
        <v>95</v>
      </c>
      <c r="V58" s="263" t="s">
        <v>36</v>
      </c>
      <c r="W58" s="163"/>
      <c r="X58" s="264">
        <v>390000</v>
      </c>
      <c r="Y58" s="264">
        <v>390000</v>
      </c>
      <c r="Z58" s="265">
        <v>390000</v>
      </c>
      <c r="AA58" s="8"/>
      <c r="AB58" s="3"/>
    </row>
    <row r="59" spans="1:28" ht="43.5" customHeight="1">
      <c r="A59" s="21"/>
      <c r="B59" s="20"/>
      <c r="C59" s="105"/>
      <c r="D59" s="19"/>
      <c r="E59" s="18"/>
      <c r="F59" s="17"/>
      <c r="G59" s="17"/>
      <c r="H59" s="300" t="s">
        <v>94</v>
      </c>
      <c r="I59" s="301"/>
      <c r="J59" s="310"/>
      <c r="K59" s="310"/>
      <c r="L59" s="310"/>
      <c r="M59" s="311"/>
      <c r="N59" s="27">
        <v>39</v>
      </c>
      <c r="O59" s="38">
        <v>4</v>
      </c>
      <c r="P59" s="37">
        <v>9</v>
      </c>
      <c r="Q59" s="12" t="s">
        <v>93</v>
      </c>
      <c r="R59" s="109" t="s">
        <v>9</v>
      </c>
      <c r="S59" s="110" t="s">
        <v>23</v>
      </c>
      <c r="T59" s="109" t="s">
        <v>90</v>
      </c>
      <c r="U59" s="111" t="s">
        <v>3</v>
      </c>
      <c r="V59" s="172"/>
      <c r="W59" s="163"/>
      <c r="X59" s="169">
        <f t="shared" ref="X59:Z60" si="14">X60</f>
        <v>652324.5</v>
      </c>
      <c r="Y59" s="169">
        <f t="shared" si="14"/>
        <v>785870.81</v>
      </c>
      <c r="Z59" s="265">
        <f t="shared" si="14"/>
        <v>823750.07</v>
      </c>
      <c r="AA59" s="8"/>
      <c r="AB59" s="3"/>
    </row>
    <row r="60" spans="1:28" ht="29.25" customHeight="1">
      <c r="A60" s="21"/>
      <c r="B60" s="20"/>
      <c r="C60" s="105"/>
      <c r="D60" s="19"/>
      <c r="E60" s="18"/>
      <c r="F60" s="17"/>
      <c r="G60" s="17"/>
      <c r="H60" s="16"/>
      <c r="I60" s="300" t="s">
        <v>92</v>
      </c>
      <c r="J60" s="301"/>
      <c r="K60" s="301"/>
      <c r="L60" s="301"/>
      <c r="M60" s="302"/>
      <c r="N60" s="27">
        <v>39</v>
      </c>
      <c r="O60" s="26">
        <v>4</v>
      </c>
      <c r="P60" s="25">
        <v>9</v>
      </c>
      <c r="Q60" s="12" t="s">
        <v>91</v>
      </c>
      <c r="R60" s="23" t="s">
        <v>9</v>
      </c>
      <c r="S60" s="24" t="s">
        <v>23</v>
      </c>
      <c r="T60" s="23" t="s">
        <v>90</v>
      </c>
      <c r="U60" s="22" t="s">
        <v>89</v>
      </c>
      <c r="V60" s="168"/>
      <c r="W60" s="163"/>
      <c r="X60" s="169">
        <f t="shared" si="14"/>
        <v>652324.5</v>
      </c>
      <c r="Y60" s="169">
        <f t="shared" si="14"/>
        <v>785870.81</v>
      </c>
      <c r="Z60" s="265">
        <f t="shared" si="14"/>
        <v>823750.07</v>
      </c>
      <c r="AA60" s="8"/>
      <c r="AB60" s="3"/>
    </row>
    <row r="61" spans="1:28" ht="43.5" customHeight="1">
      <c r="A61" s="21"/>
      <c r="B61" s="20"/>
      <c r="C61" s="105"/>
      <c r="D61" s="19"/>
      <c r="E61" s="35"/>
      <c r="F61" s="34"/>
      <c r="G61" s="34"/>
      <c r="H61" s="34"/>
      <c r="I61" s="33"/>
      <c r="J61" s="298" t="s">
        <v>41</v>
      </c>
      <c r="K61" s="298"/>
      <c r="L61" s="298"/>
      <c r="M61" s="299"/>
      <c r="N61" s="15">
        <v>39</v>
      </c>
      <c r="O61" s="14">
        <v>4</v>
      </c>
      <c r="P61" s="13">
        <v>9</v>
      </c>
      <c r="Q61" s="12" t="s">
        <v>91</v>
      </c>
      <c r="R61" s="10" t="s">
        <v>9</v>
      </c>
      <c r="S61" s="11" t="s">
        <v>23</v>
      </c>
      <c r="T61" s="10" t="s">
        <v>90</v>
      </c>
      <c r="U61" s="9" t="s">
        <v>89</v>
      </c>
      <c r="V61" s="263" t="s">
        <v>36</v>
      </c>
      <c r="W61" s="163"/>
      <c r="X61" s="264">
        <v>652324.5</v>
      </c>
      <c r="Y61" s="264">
        <v>785870.81</v>
      </c>
      <c r="Z61" s="265">
        <v>823750.07</v>
      </c>
      <c r="AA61" s="8"/>
      <c r="AB61" s="3"/>
    </row>
    <row r="62" spans="1:28" ht="29.25" customHeight="1">
      <c r="A62" s="21"/>
      <c r="B62" s="20"/>
      <c r="C62" s="105"/>
      <c r="D62" s="19"/>
      <c r="E62" s="312" t="s">
        <v>88</v>
      </c>
      <c r="F62" s="313"/>
      <c r="G62" s="313"/>
      <c r="H62" s="313"/>
      <c r="I62" s="313"/>
      <c r="J62" s="304"/>
      <c r="K62" s="304"/>
      <c r="L62" s="304"/>
      <c r="M62" s="305"/>
      <c r="N62" s="86">
        <v>39</v>
      </c>
      <c r="O62" s="87">
        <v>4</v>
      </c>
      <c r="P62" s="88">
        <v>12</v>
      </c>
      <c r="Q62" s="89" t="s">
        <v>1</v>
      </c>
      <c r="R62" s="106" t="s">
        <v>1</v>
      </c>
      <c r="S62" s="107" t="s">
        <v>1</v>
      </c>
      <c r="T62" s="106" t="s">
        <v>1</v>
      </c>
      <c r="U62" s="108" t="s">
        <v>1</v>
      </c>
      <c r="V62" s="170"/>
      <c r="W62" s="166"/>
      <c r="X62" s="167">
        <f t="shared" ref="X62:Z68" si="15">X63</f>
        <v>326944.05</v>
      </c>
      <c r="Y62" s="167">
        <f t="shared" si="15"/>
        <v>360452</v>
      </c>
      <c r="Z62" s="280">
        <f t="shared" si="15"/>
        <v>276083</v>
      </c>
      <c r="AA62" s="8"/>
      <c r="AB62" s="3"/>
    </row>
    <row r="63" spans="1:28" ht="84" customHeight="1">
      <c r="A63" s="21"/>
      <c r="B63" s="20"/>
      <c r="C63" s="105"/>
      <c r="D63" s="19"/>
      <c r="E63" s="28"/>
      <c r="F63" s="300" t="s">
        <v>298</v>
      </c>
      <c r="G63" s="301"/>
      <c r="H63" s="301"/>
      <c r="I63" s="301"/>
      <c r="J63" s="301"/>
      <c r="K63" s="301"/>
      <c r="L63" s="301"/>
      <c r="M63" s="302"/>
      <c r="N63" s="27">
        <v>39</v>
      </c>
      <c r="O63" s="26">
        <v>4</v>
      </c>
      <c r="P63" s="25">
        <v>12</v>
      </c>
      <c r="Q63" s="12" t="s">
        <v>17</v>
      </c>
      <c r="R63" s="23" t="s">
        <v>9</v>
      </c>
      <c r="S63" s="24" t="s">
        <v>5</v>
      </c>
      <c r="T63" s="23" t="s">
        <v>4</v>
      </c>
      <c r="U63" s="22" t="s">
        <v>3</v>
      </c>
      <c r="V63" s="168"/>
      <c r="W63" s="163"/>
      <c r="X63" s="169">
        <f>X67+X64</f>
        <v>326944.05</v>
      </c>
      <c r="Y63" s="169">
        <f t="shared" ref="Y63:Z63" si="16">Y67+Y64</f>
        <v>360452</v>
      </c>
      <c r="Z63" s="265">
        <f t="shared" si="16"/>
        <v>276083</v>
      </c>
      <c r="AA63" s="8"/>
      <c r="AB63" s="3"/>
    </row>
    <row r="64" spans="1:28" ht="48" customHeight="1">
      <c r="A64" s="21"/>
      <c r="B64" s="20"/>
      <c r="C64" s="105"/>
      <c r="D64" s="259"/>
      <c r="E64" s="28"/>
      <c r="F64" s="16"/>
      <c r="G64" s="246"/>
      <c r="H64" s="246"/>
      <c r="I64" s="246"/>
      <c r="J64" s="246"/>
      <c r="K64" s="246"/>
      <c r="L64" s="246"/>
      <c r="M64" s="277" t="s">
        <v>303</v>
      </c>
      <c r="N64" s="27">
        <v>39</v>
      </c>
      <c r="O64" s="26">
        <v>4</v>
      </c>
      <c r="P64" s="25">
        <v>12</v>
      </c>
      <c r="Q64" s="12" t="s">
        <v>17</v>
      </c>
      <c r="R64" s="23" t="s">
        <v>9</v>
      </c>
      <c r="S64" s="24">
        <v>1</v>
      </c>
      <c r="T64" s="23">
        <v>2</v>
      </c>
      <c r="U64" s="22" t="s">
        <v>3</v>
      </c>
      <c r="V64" s="168"/>
      <c r="W64" s="163"/>
      <c r="X64" s="169">
        <f>X65</f>
        <v>156944.04999999999</v>
      </c>
      <c r="Y64" s="169">
        <f t="shared" ref="Y64:Z64" si="17">Y65</f>
        <v>140452</v>
      </c>
      <c r="Z64" s="265">
        <f t="shared" si="17"/>
        <v>36083</v>
      </c>
      <c r="AA64" s="8"/>
      <c r="AB64" s="3"/>
    </row>
    <row r="65" spans="1:28" ht="38.25" customHeight="1">
      <c r="A65" s="21"/>
      <c r="B65" s="20"/>
      <c r="C65" s="105"/>
      <c r="D65" s="259"/>
      <c r="E65" s="28"/>
      <c r="F65" s="16"/>
      <c r="G65" s="246"/>
      <c r="H65" s="246"/>
      <c r="I65" s="246"/>
      <c r="J65" s="246"/>
      <c r="K65" s="246"/>
      <c r="L65" s="246"/>
      <c r="M65" s="247" t="s">
        <v>304</v>
      </c>
      <c r="N65" s="27">
        <v>39</v>
      </c>
      <c r="O65" s="26">
        <v>4</v>
      </c>
      <c r="P65" s="25">
        <v>12</v>
      </c>
      <c r="Q65" s="12" t="s">
        <v>17</v>
      </c>
      <c r="R65" s="23" t="s">
        <v>9</v>
      </c>
      <c r="S65" s="24">
        <v>1</v>
      </c>
      <c r="T65" s="23">
        <v>2</v>
      </c>
      <c r="U65" s="22">
        <v>90044</v>
      </c>
      <c r="V65" s="168"/>
      <c r="W65" s="163"/>
      <c r="X65" s="169">
        <f>X66</f>
        <v>156944.04999999999</v>
      </c>
      <c r="Y65" s="169">
        <f t="shared" ref="Y65:Z65" si="18">Y66</f>
        <v>140452</v>
      </c>
      <c r="Z65" s="265">
        <f t="shared" si="18"/>
        <v>36083</v>
      </c>
      <c r="AA65" s="8"/>
      <c r="AB65" s="3"/>
    </row>
    <row r="66" spans="1:28" ht="49.5" customHeight="1">
      <c r="A66" s="21"/>
      <c r="B66" s="20"/>
      <c r="C66" s="105"/>
      <c r="D66" s="259"/>
      <c r="E66" s="28"/>
      <c r="F66" s="16"/>
      <c r="G66" s="246"/>
      <c r="H66" s="246"/>
      <c r="I66" s="246"/>
      <c r="J66" s="246"/>
      <c r="K66" s="246"/>
      <c r="L66" s="246"/>
      <c r="M66" s="247" t="s">
        <v>41</v>
      </c>
      <c r="N66" s="27">
        <v>39</v>
      </c>
      <c r="O66" s="26">
        <v>4</v>
      </c>
      <c r="P66" s="25">
        <v>12</v>
      </c>
      <c r="Q66" s="12" t="s">
        <v>17</v>
      </c>
      <c r="R66" s="23" t="s">
        <v>9</v>
      </c>
      <c r="S66" s="24">
        <v>1</v>
      </c>
      <c r="T66" s="23">
        <v>2</v>
      </c>
      <c r="U66" s="22">
        <v>90044</v>
      </c>
      <c r="V66" s="273">
        <v>240</v>
      </c>
      <c r="W66" s="163"/>
      <c r="X66" s="169">
        <v>156944.04999999999</v>
      </c>
      <c r="Y66" s="169">
        <v>140452</v>
      </c>
      <c r="Z66" s="265">
        <v>36083</v>
      </c>
      <c r="AA66" s="8"/>
      <c r="AB66" s="3"/>
    </row>
    <row r="67" spans="1:28" ht="29.25" customHeight="1">
      <c r="A67" s="21"/>
      <c r="B67" s="20"/>
      <c r="C67" s="105"/>
      <c r="D67" s="19"/>
      <c r="E67" s="18"/>
      <c r="F67" s="16"/>
      <c r="G67" s="300" t="s">
        <v>87</v>
      </c>
      <c r="H67" s="301"/>
      <c r="I67" s="301"/>
      <c r="J67" s="301"/>
      <c r="K67" s="301"/>
      <c r="L67" s="301"/>
      <c r="M67" s="302"/>
      <c r="N67" s="27">
        <v>39</v>
      </c>
      <c r="O67" s="26">
        <v>4</v>
      </c>
      <c r="P67" s="25">
        <v>12</v>
      </c>
      <c r="Q67" s="12" t="s">
        <v>86</v>
      </c>
      <c r="R67" s="23" t="s">
        <v>9</v>
      </c>
      <c r="S67" s="24" t="s">
        <v>75</v>
      </c>
      <c r="T67" s="23" t="s">
        <v>4</v>
      </c>
      <c r="U67" s="22" t="s">
        <v>3</v>
      </c>
      <c r="V67" s="168"/>
      <c r="W67" s="163"/>
      <c r="X67" s="169">
        <f>X68+X71</f>
        <v>170000</v>
      </c>
      <c r="Y67" s="169">
        <f>Y68+Y71</f>
        <v>220000</v>
      </c>
      <c r="Z67" s="265">
        <f>Z68+Z71</f>
        <v>240000</v>
      </c>
      <c r="AA67" s="8"/>
      <c r="AB67" s="3"/>
    </row>
    <row r="68" spans="1:28" ht="43.5" customHeight="1">
      <c r="A68" s="21"/>
      <c r="B68" s="20"/>
      <c r="C68" s="105"/>
      <c r="D68" s="19"/>
      <c r="E68" s="18"/>
      <c r="F68" s="17"/>
      <c r="G68" s="16"/>
      <c r="H68" s="300" t="s">
        <v>85</v>
      </c>
      <c r="I68" s="301"/>
      <c r="J68" s="301"/>
      <c r="K68" s="301"/>
      <c r="L68" s="301"/>
      <c r="M68" s="302"/>
      <c r="N68" s="27">
        <v>39</v>
      </c>
      <c r="O68" s="26">
        <v>4</v>
      </c>
      <c r="P68" s="25">
        <v>12</v>
      </c>
      <c r="Q68" s="12" t="s">
        <v>84</v>
      </c>
      <c r="R68" s="23" t="s">
        <v>9</v>
      </c>
      <c r="S68" s="24" t="s">
        <v>75</v>
      </c>
      <c r="T68" s="23" t="s">
        <v>63</v>
      </c>
      <c r="U68" s="22" t="s">
        <v>3</v>
      </c>
      <c r="V68" s="168"/>
      <c r="W68" s="163"/>
      <c r="X68" s="169">
        <f t="shared" si="15"/>
        <v>80000</v>
      </c>
      <c r="Y68" s="169">
        <f t="shared" si="15"/>
        <v>110000</v>
      </c>
      <c r="Z68" s="265">
        <f t="shared" si="15"/>
        <v>120000</v>
      </c>
      <c r="AA68" s="8"/>
      <c r="AB68" s="3"/>
    </row>
    <row r="69" spans="1:28" ht="29.25" customHeight="1">
      <c r="A69" s="21"/>
      <c r="B69" s="20"/>
      <c r="C69" s="105"/>
      <c r="D69" s="19"/>
      <c r="E69" s="18"/>
      <c r="F69" s="17"/>
      <c r="G69" s="17"/>
      <c r="H69" s="16"/>
      <c r="I69" s="300" t="s">
        <v>83</v>
      </c>
      <c r="J69" s="301"/>
      <c r="K69" s="301"/>
      <c r="L69" s="301"/>
      <c r="M69" s="302"/>
      <c r="N69" s="27">
        <v>39</v>
      </c>
      <c r="O69" s="26">
        <v>4</v>
      </c>
      <c r="P69" s="25">
        <v>12</v>
      </c>
      <c r="Q69" s="12" t="s">
        <v>82</v>
      </c>
      <c r="R69" s="23" t="s">
        <v>9</v>
      </c>
      <c r="S69" s="24" t="s">
        <v>75</v>
      </c>
      <c r="T69" s="23" t="s">
        <v>63</v>
      </c>
      <c r="U69" s="22" t="s">
        <v>81</v>
      </c>
      <c r="V69" s="168"/>
      <c r="W69" s="163"/>
      <c r="X69" s="169">
        <f>X70</f>
        <v>80000</v>
      </c>
      <c r="Y69" s="169">
        <f>Y70</f>
        <v>110000</v>
      </c>
      <c r="Z69" s="265">
        <f>Z70</f>
        <v>120000</v>
      </c>
      <c r="AA69" s="8"/>
      <c r="AB69" s="3"/>
    </row>
    <row r="70" spans="1:28" ht="43.5" customHeight="1">
      <c r="A70" s="21"/>
      <c r="B70" s="20"/>
      <c r="C70" s="105"/>
      <c r="D70" s="19"/>
      <c r="E70" s="18"/>
      <c r="F70" s="17"/>
      <c r="G70" s="17"/>
      <c r="H70" s="34"/>
      <c r="I70" s="33"/>
      <c r="J70" s="298" t="s">
        <v>41</v>
      </c>
      <c r="K70" s="298"/>
      <c r="L70" s="298"/>
      <c r="M70" s="299"/>
      <c r="N70" s="27">
        <v>39</v>
      </c>
      <c r="O70" s="14">
        <v>4</v>
      </c>
      <c r="P70" s="13">
        <v>12</v>
      </c>
      <c r="Q70" s="12" t="s">
        <v>82</v>
      </c>
      <c r="R70" s="10" t="s">
        <v>9</v>
      </c>
      <c r="S70" s="11" t="s">
        <v>75</v>
      </c>
      <c r="T70" s="10" t="s">
        <v>63</v>
      </c>
      <c r="U70" s="9" t="s">
        <v>81</v>
      </c>
      <c r="V70" s="263" t="s">
        <v>36</v>
      </c>
      <c r="W70" s="163"/>
      <c r="X70" s="264">
        <v>80000</v>
      </c>
      <c r="Y70" s="264">
        <v>110000</v>
      </c>
      <c r="Z70" s="265">
        <v>120000</v>
      </c>
      <c r="AA70" s="8"/>
      <c r="AB70" s="3"/>
    </row>
    <row r="71" spans="1:28" ht="66.75" customHeight="1">
      <c r="A71" s="21"/>
      <c r="B71" s="20"/>
      <c r="C71" s="105"/>
      <c r="D71" s="19"/>
      <c r="E71" s="18"/>
      <c r="F71" s="17"/>
      <c r="G71" s="17"/>
      <c r="H71" s="300" t="s">
        <v>80</v>
      </c>
      <c r="I71" s="301"/>
      <c r="J71" s="310"/>
      <c r="K71" s="310"/>
      <c r="L71" s="310"/>
      <c r="M71" s="311"/>
      <c r="N71" s="27">
        <v>39</v>
      </c>
      <c r="O71" s="38">
        <v>4</v>
      </c>
      <c r="P71" s="37">
        <v>12</v>
      </c>
      <c r="Q71" s="12" t="s">
        <v>79</v>
      </c>
      <c r="R71" s="109" t="s">
        <v>9</v>
      </c>
      <c r="S71" s="110" t="s">
        <v>75</v>
      </c>
      <c r="T71" s="109" t="s">
        <v>38</v>
      </c>
      <c r="U71" s="111" t="s">
        <v>3</v>
      </c>
      <c r="V71" s="172"/>
      <c r="W71" s="163"/>
      <c r="X71" s="169">
        <f t="shared" ref="X71:Z72" si="19">X72</f>
        <v>90000</v>
      </c>
      <c r="Y71" s="169">
        <f t="shared" si="19"/>
        <v>110000</v>
      </c>
      <c r="Z71" s="265">
        <f t="shared" si="19"/>
        <v>120000</v>
      </c>
      <c r="AA71" s="8"/>
      <c r="AB71" s="3"/>
    </row>
    <row r="72" spans="1:28" ht="29.25" customHeight="1">
      <c r="A72" s="21"/>
      <c r="B72" s="20"/>
      <c r="C72" s="105"/>
      <c r="D72" s="19"/>
      <c r="E72" s="18"/>
      <c r="F72" s="17"/>
      <c r="G72" s="17"/>
      <c r="H72" s="16"/>
      <c r="I72" s="300" t="s">
        <v>78</v>
      </c>
      <c r="J72" s="301"/>
      <c r="K72" s="301"/>
      <c r="L72" s="301"/>
      <c r="M72" s="302"/>
      <c r="N72" s="27">
        <v>39</v>
      </c>
      <c r="O72" s="26">
        <v>4</v>
      </c>
      <c r="P72" s="25">
        <v>12</v>
      </c>
      <c r="Q72" s="12" t="s">
        <v>76</v>
      </c>
      <c r="R72" s="23" t="s">
        <v>9</v>
      </c>
      <c r="S72" s="24" t="s">
        <v>75</v>
      </c>
      <c r="T72" s="23" t="s">
        <v>38</v>
      </c>
      <c r="U72" s="22" t="s">
        <v>74</v>
      </c>
      <c r="V72" s="168"/>
      <c r="W72" s="163"/>
      <c r="X72" s="169">
        <f t="shared" si="19"/>
        <v>90000</v>
      </c>
      <c r="Y72" s="169">
        <f t="shared" si="19"/>
        <v>110000</v>
      </c>
      <c r="Z72" s="265">
        <f t="shared" si="19"/>
        <v>120000</v>
      </c>
      <c r="AA72" s="8"/>
      <c r="AB72" s="3"/>
    </row>
    <row r="73" spans="1:28" ht="23.25" customHeight="1">
      <c r="A73" s="21"/>
      <c r="B73" s="20"/>
      <c r="C73" s="105"/>
      <c r="D73" s="269"/>
      <c r="E73" s="274"/>
      <c r="F73" s="268"/>
      <c r="G73" s="268"/>
      <c r="H73" s="268"/>
      <c r="I73" s="268"/>
      <c r="J73" s="298" t="s">
        <v>77</v>
      </c>
      <c r="K73" s="298"/>
      <c r="L73" s="298"/>
      <c r="M73" s="298"/>
      <c r="N73" s="270">
        <v>39</v>
      </c>
      <c r="O73" s="14">
        <v>4</v>
      </c>
      <c r="P73" s="13">
        <v>12</v>
      </c>
      <c r="Q73" s="12" t="s">
        <v>76</v>
      </c>
      <c r="R73" s="10" t="s">
        <v>9</v>
      </c>
      <c r="S73" s="11" t="s">
        <v>75</v>
      </c>
      <c r="T73" s="10" t="s">
        <v>38</v>
      </c>
      <c r="U73" s="9" t="s">
        <v>74</v>
      </c>
      <c r="V73" s="263" t="s">
        <v>73</v>
      </c>
      <c r="W73" s="163"/>
      <c r="X73" s="264">
        <v>90000</v>
      </c>
      <c r="Y73" s="264">
        <v>110000</v>
      </c>
      <c r="Z73" s="265">
        <v>120000</v>
      </c>
      <c r="AA73" s="8"/>
      <c r="AB73" s="3"/>
    </row>
    <row r="74" spans="1:28" ht="29.25" customHeight="1">
      <c r="A74" s="21"/>
      <c r="B74" s="20"/>
      <c r="C74" s="105"/>
      <c r="D74" s="308" t="s">
        <v>72</v>
      </c>
      <c r="E74" s="308"/>
      <c r="F74" s="308"/>
      <c r="G74" s="308"/>
      <c r="H74" s="308"/>
      <c r="I74" s="308"/>
      <c r="J74" s="308"/>
      <c r="K74" s="308"/>
      <c r="L74" s="308"/>
      <c r="M74" s="308"/>
      <c r="N74" s="271">
        <v>39</v>
      </c>
      <c r="O74" s="31">
        <v>5</v>
      </c>
      <c r="P74" s="30" t="s">
        <v>1</v>
      </c>
      <c r="Q74" s="12" t="s">
        <v>1</v>
      </c>
      <c r="R74" s="112" t="s">
        <v>1</v>
      </c>
      <c r="S74" s="113" t="s">
        <v>1</v>
      </c>
      <c r="T74" s="112" t="s">
        <v>1</v>
      </c>
      <c r="U74" s="114" t="s">
        <v>1</v>
      </c>
      <c r="V74" s="174"/>
      <c r="W74" s="163"/>
      <c r="X74" s="175">
        <f>X75+X81+X87</f>
        <v>766000</v>
      </c>
      <c r="Y74" s="175">
        <f>Y75+Y81+Y87</f>
        <v>837408.46</v>
      </c>
      <c r="Z74" s="179">
        <f>Z75+Z81+Z87</f>
        <v>877310.31</v>
      </c>
      <c r="AA74" s="8"/>
      <c r="AB74" s="3"/>
    </row>
    <row r="75" spans="1:28" ht="23.25" customHeight="1">
      <c r="A75" s="21"/>
      <c r="B75" s="20"/>
      <c r="C75" s="105"/>
      <c r="D75" s="29"/>
      <c r="E75" s="312" t="s">
        <v>71</v>
      </c>
      <c r="F75" s="313"/>
      <c r="G75" s="313"/>
      <c r="H75" s="313"/>
      <c r="I75" s="313"/>
      <c r="J75" s="313"/>
      <c r="K75" s="313"/>
      <c r="L75" s="313"/>
      <c r="M75" s="314"/>
      <c r="N75" s="90">
        <v>39</v>
      </c>
      <c r="O75" s="91">
        <v>5</v>
      </c>
      <c r="P75" s="92">
        <v>1</v>
      </c>
      <c r="Q75" s="89" t="s">
        <v>1</v>
      </c>
      <c r="R75" s="93" t="s">
        <v>1</v>
      </c>
      <c r="S75" s="94" t="s">
        <v>1</v>
      </c>
      <c r="T75" s="93" t="s">
        <v>1</v>
      </c>
      <c r="U75" s="95" t="s">
        <v>1</v>
      </c>
      <c r="V75" s="165"/>
      <c r="W75" s="166"/>
      <c r="X75" s="167">
        <f t="shared" ref="X75:Z78" si="20">X76</f>
        <v>36000</v>
      </c>
      <c r="Y75" s="167">
        <f t="shared" si="20"/>
        <v>41408.46</v>
      </c>
      <c r="Z75" s="280">
        <f t="shared" si="20"/>
        <v>45000.31</v>
      </c>
      <c r="AA75" s="8"/>
      <c r="AB75" s="3"/>
    </row>
    <row r="76" spans="1:28" ht="81.75" customHeight="1">
      <c r="A76" s="21"/>
      <c r="B76" s="20"/>
      <c r="C76" s="105"/>
      <c r="D76" s="19"/>
      <c r="E76" s="28"/>
      <c r="F76" s="300" t="s">
        <v>298</v>
      </c>
      <c r="G76" s="301"/>
      <c r="H76" s="301"/>
      <c r="I76" s="301"/>
      <c r="J76" s="301"/>
      <c r="K76" s="301"/>
      <c r="L76" s="301"/>
      <c r="M76" s="302"/>
      <c r="N76" s="27">
        <v>39</v>
      </c>
      <c r="O76" s="26">
        <v>5</v>
      </c>
      <c r="P76" s="25">
        <v>1</v>
      </c>
      <c r="Q76" s="12" t="s">
        <v>17</v>
      </c>
      <c r="R76" s="23" t="s">
        <v>9</v>
      </c>
      <c r="S76" s="24" t="s">
        <v>5</v>
      </c>
      <c r="T76" s="23" t="s">
        <v>4</v>
      </c>
      <c r="U76" s="22" t="s">
        <v>3</v>
      </c>
      <c r="V76" s="168"/>
      <c r="W76" s="163"/>
      <c r="X76" s="169">
        <f t="shared" si="20"/>
        <v>36000</v>
      </c>
      <c r="Y76" s="169">
        <f t="shared" si="20"/>
        <v>41408.46</v>
      </c>
      <c r="Z76" s="265">
        <f t="shared" si="20"/>
        <v>45000.31</v>
      </c>
      <c r="AA76" s="8"/>
      <c r="AB76" s="3"/>
    </row>
    <row r="77" spans="1:28" ht="23.25" customHeight="1">
      <c r="A77" s="21"/>
      <c r="B77" s="20"/>
      <c r="C77" s="105"/>
      <c r="D77" s="19"/>
      <c r="E77" s="18"/>
      <c r="F77" s="16"/>
      <c r="G77" s="300" t="s">
        <v>70</v>
      </c>
      <c r="H77" s="301"/>
      <c r="I77" s="301"/>
      <c r="J77" s="301"/>
      <c r="K77" s="301"/>
      <c r="L77" s="301"/>
      <c r="M77" s="302"/>
      <c r="N77" s="27">
        <v>39</v>
      </c>
      <c r="O77" s="26">
        <v>5</v>
      </c>
      <c r="P77" s="25">
        <v>1</v>
      </c>
      <c r="Q77" s="12" t="s">
        <v>69</v>
      </c>
      <c r="R77" s="23" t="s">
        <v>9</v>
      </c>
      <c r="S77" s="24" t="s">
        <v>64</v>
      </c>
      <c r="T77" s="23" t="s">
        <v>4</v>
      </c>
      <c r="U77" s="22" t="s">
        <v>3</v>
      </c>
      <c r="V77" s="168"/>
      <c r="W77" s="163"/>
      <c r="X77" s="169">
        <f t="shared" si="20"/>
        <v>36000</v>
      </c>
      <c r="Y77" s="169">
        <f t="shared" si="20"/>
        <v>41408.46</v>
      </c>
      <c r="Z77" s="265">
        <f t="shared" si="20"/>
        <v>45000.31</v>
      </c>
      <c r="AA77" s="8"/>
      <c r="AB77" s="3"/>
    </row>
    <row r="78" spans="1:28" ht="29.25" customHeight="1">
      <c r="A78" s="21"/>
      <c r="B78" s="20"/>
      <c r="C78" s="105"/>
      <c r="D78" s="19"/>
      <c r="E78" s="18"/>
      <c r="F78" s="17"/>
      <c r="G78" s="16"/>
      <c r="H78" s="300" t="s">
        <v>68</v>
      </c>
      <c r="I78" s="301"/>
      <c r="J78" s="301"/>
      <c r="K78" s="301"/>
      <c r="L78" s="301"/>
      <c r="M78" s="302"/>
      <c r="N78" s="27">
        <v>39</v>
      </c>
      <c r="O78" s="26">
        <v>5</v>
      </c>
      <c r="P78" s="25">
        <v>1</v>
      </c>
      <c r="Q78" s="12" t="s">
        <v>67</v>
      </c>
      <c r="R78" s="23" t="s">
        <v>9</v>
      </c>
      <c r="S78" s="24" t="s">
        <v>64</v>
      </c>
      <c r="T78" s="23" t="s">
        <v>63</v>
      </c>
      <c r="U78" s="22" t="s">
        <v>3</v>
      </c>
      <c r="V78" s="168"/>
      <c r="W78" s="163"/>
      <c r="X78" s="169">
        <f t="shared" si="20"/>
        <v>36000</v>
      </c>
      <c r="Y78" s="169">
        <f t="shared" si="20"/>
        <v>41408.46</v>
      </c>
      <c r="Z78" s="265">
        <f t="shared" si="20"/>
        <v>45000.31</v>
      </c>
      <c r="AA78" s="8"/>
      <c r="AB78" s="3"/>
    </row>
    <row r="79" spans="1:28" ht="23.25" customHeight="1">
      <c r="A79" s="21"/>
      <c r="B79" s="20"/>
      <c r="C79" s="105"/>
      <c r="D79" s="19"/>
      <c r="E79" s="18"/>
      <c r="F79" s="17"/>
      <c r="G79" s="17"/>
      <c r="H79" s="16"/>
      <c r="I79" s="300" t="s">
        <v>66</v>
      </c>
      <c r="J79" s="301"/>
      <c r="K79" s="301"/>
      <c r="L79" s="301"/>
      <c r="M79" s="302"/>
      <c r="N79" s="27">
        <v>39</v>
      </c>
      <c r="O79" s="26">
        <v>5</v>
      </c>
      <c r="P79" s="25">
        <v>1</v>
      </c>
      <c r="Q79" s="12" t="s">
        <v>65</v>
      </c>
      <c r="R79" s="23" t="s">
        <v>9</v>
      </c>
      <c r="S79" s="24" t="s">
        <v>64</v>
      </c>
      <c r="T79" s="23" t="s">
        <v>63</v>
      </c>
      <c r="U79" s="22" t="s">
        <v>62</v>
      </c>
      <c r="V79" s="168"/>
      <c r="W79" s="163"/>
      <c r="X79" s="169">
        <f>X80</f>
        <v>36000</v>
      </c>
      <c r="Y79" s="169">
        <f>Y80</f>
        <v>41408.46</v>
      </c>
      <c r="Z79" s="265">
        <f>Z80</f>
        <v>45000.31</v>
      </c>
      <c r="AA79" s="8"/>
      <c r="AB79" s="3"/>
    </row>
    <row r="80" spans="1:28" ht="43.5" customHeight="1">
      <c r="A80" s="21"/>
      <c r="B80" s="20"/>
      <c r="C80" s="105"/>
      <c r="D80" s="19"/>
      <c r="E80" s="35"/>
      <c r="F80" s="34"/>
      <c r="G80" s="34"/>
      <c r="H80" s="34"/>
      <c r="I80" s="33"/>
      <c r="J80" s="298" t="s">
        <v>41</v>
      </c>
      <c r="K80" s="298"/>
      <c r="L80" s="298"/>
      <c r="M80" s="299"/>
      <c r="N80" s="15">
        <v>39</v>
      </c>
      <c r="O80" s="14">
        <v>5</v>
      </c>
      <c r="P80" s="13">
        <v>1</v>
      </c>
      <c r="Q80" s="12" t="s">
        <v>65</v>
      </c>
      <c r="R80" s="10" t="s">
        <v>9</v>
      </c>
      <c r="S80" s="11" t="s">
        <v>64</v>
      </c>
      <c r="T80" s="10" t="s">
        <v>63</v>
      </c>
      <c r="U80" s="9" t="s">
        <v>62</v>
      </c>
      <c r="V80" s="263" t="s">
        <v>36</v>
      </c>
      <c r="W80" s="163"/>
      <c r="X80" s="264">
        <v>36000</v>
      </c>
      <c r="Y80" s="264">
        <v>41408.46</v>
      </c>
      <c r="Z80" s="265">
        <v>45000.31</v>
      </c>
      <c r="AA80" s="8"/>
      <c r="AB80" s="3"/>
    </row>
    <row r="81" spans="1:28" ht="23.25" customHeight="1">
      <c r="A81" s="21"/>
      <c r="B81" s="20"/>
      <c r="C81" s="105"/>
      <c r="D81" s="19"/>
      <c r="E81" s="312" t="s">
        <v>61</v>
      </c>
      <c r="F81" s="313"/>
      <c r="G81" s="313"/>
      <c r="H81" s="313"/>
      <c r="I81" s="313"/>
      <c r="J81" s="304"/>
      <c r="K81" s="304"/>
      <c r="L81" s="304"/>
      <c r="M81" s="305"/>
      <c r="N81" s="86">
        <v>39</v>
      </c>
      <c r="O81" s="87">
        <v>5</v>
      </c>
      <c r="P81" s="88">
        <v>2</v>
      </c>
      <c r="Q81" s="89" t="s">
        <v>1</v>
      </c>
      <c r="R81" s="106" t="s">
        <v>1</v>
      </c>
      <c r="S81" s="107" t="s">
        <v>1</v>
      </c>
      <c r="T81" s="106" t="s">
        <v>1</v>
      </c>
      <c r="U81" s="108" t="s">
        <v>1</v>
      </c>
      <c r="V81" s="170"/>
      <c r="W81" s="166"/>
      <c r="X81" s="167">
        <f t="shared" ref="X81:Z84" si="21">X82</f>
        <v>250000</v>
      </c>
      <c r="Y81" s="167">
        <f t="shared" si="21"/>
        <v>300000</v>
      </c>
      <c r="Z81" s="280">
        <f t="shared" si="21"/>
        <v>332310</v>
      </c>
      <c r="AA81" s="8"/>
      <c r="AB81" s="3"/>
    </row>
    <row r="82" spans="1:28" ht="84" customHeight="1">
      <c r="A82" s="21"/>
      <c r="B82" s="20"/>
      <c r="C82" s="105"/>
      <c r="D82" s="19"/>
      <c r="E82" s="28"/>
      <c r="F82" s="300" t="s">
        <v>298</v>
      </c>
      <c r="G82" s="301"/>
      <c r="H82" s="301"/>
      <c r="I82" s="301"/>
      <c r="J82" s="301"/>
      <c r="K82" s="301"/>
      <c r="L82" s="301"/>
      <c r="M82" s="302"/>
      <c r="N82" s="27">
        <v>39</v>
      </c>
      <c r="O82" s="26">
        <v>5</v>
      </c>
      <c r="P82" s="25">
        <v>2</v>
      </c>
      <c r="Q82" s="12" t="s">
        <v>17</v>
      </c>
      <c r="R82" s="23" t="s">
        <v>9</v>
      </c>
      <c r="S82" s="24" t="s">
        <v>5</v>
      </c>
      <c r="T82" s="23" t="s">
        <v>4</v>
      </c>
      <c r="U82" s="22" t="s">
        <v>3</v>
      </c>
      <c r="V82" s="168"/>
      <c r="W82" s="163"/>
      <c r="X82" s="169">
        <f t="shared" si="21"/>
        <v>250000</v>
      </c>
      <c r="Y82" s="169">
        <f t="shared" si="21"/>
        <v>300000</v>
      </c>
      <c r="Z82" s="265">
        <f t="shared" si="21"/>
        <v>332310</v>
      </c>
      <c r="AA82" s="8"/>
      <c r="AB82" s="3"/>
    </row>
    <row r="83" spans="1:28" ht="46.5" customHeight="1">
      <c r="A83" s="21"/>
      <c r="B83" s="20"/>
      <c r="C83" s="105"/>
      <c r="D83" s="19"/>
      <c r="E83" s="18"/>
      <c r="F83" s="16"/>
      <c r="G83" s="300" t="s">
        <v>60</v>
      </c>
      <c r="H83" s="301"/>
      <c r="I83" s="301"/>
      <c r="J83" s="301"/>
      <c r="K83" s="301"/>
      <c r="L83" s="301"/>
      <c r="M83" s="302"/>
      <c r="N83" s="27">
        <v>39</v>
      </c>
      <c r="O83" s="26">
        <v>5</v>
      </c>
      <c r="P83" s="25">
        <v>2</v>
      </c>
      <c r="Q83" s="12" t="s">
        <v>59</v>
      </c>
      <c r="R83" s="23" t="s">
        <v>9</v>
      </c>
      <c r="S83" s="24" t="s">
        <v>54</v>
      </c>
      <c r="T83" s="23" t="s">
        <v>4</v>
      </c>
      <c r="U83" s="22" t="s">
        <v>3</v>
      </c>
      <c r="V83" s="168"/>
      <c r="W83" s="163"/>
      <c r="X83" s="169">
        <f t="shared" si="21"/>
        <v>250000</v>
      </c>
      <c r="Y83" s="169">
        <f t="shared" si="21"/>
        <v>300000</v>
      </c>
      <c r="Z83" s="265">
        <f t="shared" si="21"/>
        <v>332310</v>
      </c>
      <c r="AA83" s="8"/>
      <c r="AB83" s="3"/>
    </row>
    <row r="84" spans="1:28" ht="29.25" customHeight="1">
      <c r="A84" s="21"/>
      <c r="B84" s="20"/>
      <c r="C84" s="105"/>
      <c r="D84" s="19"/>
      <c r="E84" s="18"/>
      <c r="F84" s="17"/>
      <c r="G84" s="16"/>
      <c r="H84" s="300" t="s">
        <v>58</v>
      </c>
      <c r="I84" s="301"/>
      <c r="J84" s="301"/>
      <c r="K84" s="301"/>
      <c r="L84" s="301"/>
      <c r="M84" s="302"/>
      <c r="N84" s="27">
        <v>39</v>
      </c>
      <c r="O84" s="26">
        <v>5</v>
      </c>
      <c r="P84" s="25">
        <v>2</v>
      </c>
      <c r="Q84" s="12" t="s">
        <v>57</v>
      </c>
      <c r="R84" s="23" t="s">
        <v>9</v>
      </c>
      <c r="S84" s="24" t="s">
        <v>54</v>
      </c>
      <c r="T84" s="23" t="s">
        <v>38</v>
      </c>
      <c r="U84" s="22" t="s">
        <v>3</v>
      </c>
      <c r="V84" s="168"/>
      <c r="W84" s="163"/>
      <c r="X84" s="169">
        <f t="shared" si="21"/>
        <v>250000</v>
      </c>
      <c r="Y84" s="169">
        <f t="shared" si="21"/>
        <v>300000</v>
      </c>
      <c r="Z84" s="265">
        <f t="shared" si="21"/>
        <v>332310</v>
      </c>
      <c r="AA84" s="8"/>
      <c r="AB84" s="3"/>
    </row>
    <row r="85" spans="1:28" ht="23.25" customHeight="1">
      <c r="A85" s="21"/>
      <c r="B85" s="20"/>
      <c r="C85" s="105"/>
      <c r="D85" s="19"/>
      <c r="E85" s="18"/>
      <c r="F85" s="17"/>
      <c r="G85" s="17"/>
      <c r="H85" s="16"/>
      <c r="I85" s="300" t="s">
        <v>56</v>
      </c>
      <c r="J85" s="301"/>
      <c r="K85" s="301"/>
      <c r="L85" s="301"/>
      <c r="M85" s="302"/>
      <c r="N85" s="27">
        <v>39</v>
      </c>
      <c r="O85" s="26">
        <v>5</v>
      </c>
      <c r="P85" s="25">
        <v>2</v>
      </c>
      <c r="Q85" s="12" t="s">
        <v>55</v>
      </c>
      <c r="R85" s="23" t="s">
        <v>9</v>
      </c>
      <c r="S85" s="24" t="s">
        <v>54</v>
      </c>
      <c r="T85" s="23" t="s">
        <v>38</v>
      </c>
      <c r="U85" s="22" t="s">
        <v>53</v>
      </c>
      <c r="V85" s="168"/>
      <c r="W85" s="163"/>
      <c r="X85" s="169">
        <f>X86</f>
        <v>250000</v>
      </c>
      <c r="Y85" s="169">
        <f>Y86</f>
        <v>300000</v>
      </c>
      <c r="Z85" s="265">
        <f>Z86</f>
        <v>332310</v>
      </c>
      <c r="AA85" s="8"/>
      <c r="AB85" s="3"/>
    </row>
    <row r="86" spans="1:28" ht="43.5" customHeight="1">
      <c r="A86" s="21"/>
      <c r="B86" s="20"/>
      <c r="C86" s="105"/>
      <c r="D86" s="19"/>
      <c r="E86" s="35"/>
      <c r="F86" s="34"/>
      <c r="G86" s="34"/>
      <c r="H86" s="34"/>
      <c r="I86" s="33"/>
      <c r="J86" s="298" t="s">
        <v>41</v>
      </c>
      <c r="K86" s="298"/>
      <c r="L86" s="298"/>
      <c r="M86" s="299"/>
      <c r="N86" s="248">
        <v>39</v>
      </c>
      <c r="O86" s="14">
        <v>5</v>
      </c>
      <c r="P86" s="13">
        <v>2</v>
      </c>
      <c r="Q86" s="12" t="s">
        <v>55</v>
      </c>
      <c r="R86" s="10" t="s">
        <v>9</v>
      </c>
      <c r="S86" s="11" t="s">
        <v>54</v>
      </c>
      <c r="T86" s="10" t="s">
        <v>38</v>
      </c>
      <c r="U86" s="9" t="s">
        <v>53</v>
      </c>
      <c r="V86" s="263" t="s">
        <v>36</v>
      </c>
      <c r="W86" s="163"/>
      <c r="X86" s="264">
        <v>250000</v>
      </c>
      <c r="Y86" s="264">
        <v>300000</v>
      </c>
      <c r="Z86" s="265">
        <v>332310</v>
      </c>
      <c r="AA86" s="8"/>
      <c r="AB86" s="3"/>
    </row>
    <row r="87" spans="1:28" ht="23.25" customHeight="1">
      <c r="A87" s="21"/>
      <c r="B87" s="20"/>
      <c r="C87" s="105"/>
      <c r="D87" s="19"/>
      <c r="E87" s="312" t="s">
        <v>52</v>
      </c>
      <c r="F87" s="313"/>
      <c r="G87" s="313"/>
      <c r="H87" s="313"/>
      <c r="I87" s="313"/>
      <c r="J87" s="304"/>
      <c r="K87" s="304"/>
      <c r="L87" s="304"/>
      <c r="M87" s="305"/>
      <c r="N87" s="86">
        <v>39</v>
      </c>
      <c r="O87" s="87">
        <v>5</v>
      </c>
      <c r="P87" s="88">
        <v>3</v>
      </c>
      <c r="Q87" s="89" t="s">
        <v>1</v>
      </c>
      <c r="R87" s="106" t="s">
        <v>1</v>
      </c>
      <c r="S87" s="107" t="s">
        <v>1</v>
      </c>
      <c r="T87" s="106" t="s">
        <v>1</v>
      </c>
      <c r="U87" s="108" t="s">
        <v>1</v>
      </c>
      <c r="V87" s="170"/>
      <c r="W87" s="166"/>
      <c r="X87" s="171">
        <f>X88</f>
        <v>480000</v>
      </c>
      <c r="Y87" s="171">
        <f t="shared" ref="Y87:Z87" si="22">Y88</f>
        <v>496000</v>
      </c>
      <c r="Z87" s="171">
        <f t="shared" si="22"/>
        <v>500000</v>
      </c>
      <c r="AA87" s="8"/>
      <c r="AB87" s="3"/>
    </row>
    <row r="88" spans="1:28" ht="81" customHeight="1">
      <c r="A88" s="21"/>
      <c r="B88" s="20"/>
      <c r="C88" s="105"/>
      <c r="D88" s="19"/>
      <c r="E88" s="28"/>
      <c r="F88" s="300" t="s">
        <v>298</v>
      </c>
      <c r="G88" s="301"/>
      <c r="H88" s="301"/>
      <c r="I88" s="301"/>
      <c r="J88" s="301"/>
      <c r="K88" s="301"/>
      <c r="L88" s="301"/>
      <c r="M88" s="302"/>
      <c r="N88" s="27">
        <v>39</v>
      </c>
      <c r="O88" s="26">
        <v>5</v>
      </c>
      <c r="P88" s="25">
        <v>3</v>
      </c>
      <c r="Q88" s="12" t="s">
        <v>17</v>
      </c>
      <c r="R88" s="23" t="s">
        <v>9</v>
      </c>
      <c r="S88" s="24" t="s">
        <v>5</v>
      </c>
      <c r="T88" s="23" t="s">
        <v>4</v>
      </c>
      <c r="U88" s="22" t="s">
        <v>3</v>
      </c>
      <c r="V88" s="168"/>
      <c r="W88" s="163"/>
      <c r="X88" s="169">
        <f t="shared" ref="X88:Z88" si="23">X89</f>
        <v>480000</v>
      </c>
      <c r="Y88" s="169">
        <f t="shared" si="23"/>
        <v>496000</v>
      </c>
      <c r="Z88" s="265">
        <f t="shared" si="23"/>
        <v>500000</v>
      </c>
      <c r="AA88" s="8"/>
      <c r="AB88" s="3"/>
    </row>
    <row r="89" spans="1:28" ht="29.25" customHeight="1">
      <c r="A89" s="21"/>
      <c r="B89" s="20"/>
      <c r="C89" s="105"/>
      <c r="D89" s="19"/>
      <c r="E89" s="18"/>
      <c r="F89" s="16"/>
      <c r="G89" s="300" t="s">
        <v>51</v>
      </c>
      <c r="H89" s="301"/>
      <c r="I89" s="301"/>
      <c r="J89" s="301"/>
      <c r="K89" s="301"/>
      <c r="L89" s="301"/>
      <c r="M89" s="302"/>
      <c r="N89" s="27">
        <v>39</v>
      </c>
      <c r="O89" s="26">
        <v>5</v>
      </c>
      <c r="P89" s="25">
        <v>3</v>
      </c>
      <c r="Q89" s="12" t="s">
        <v>50</v>
      </c>
      <c r="R89" s="23" t="s">
        <v>9</v>
      </c>
      <c r="S89" s="24" t="s">
        <v>39</v>
      </c>
      <c r="T89" s="23" t="s">
        <v>4</v>
      </c>
      <c r="U89" s="22" t="s">
        <v>3</v>
      </c>
      <c r="V89" s="168"/>
      <c r="W89" s="163"/>
      <c r="X89" s="169">
        <f>X90+X93+X96+X99</f>
        <v>480000</v>
      </c>
      <c r="Y89" s="169">
        <f t="shared" ref="Y89:Z89" si="24">Y90+Y93+Y96+Y99</f>
        <v>496000</v>
      </c>
      <c r="Z89" s="169">
        <f t="shared" si="24"/>
        <v>500000</v>
      </c>
      <c r="AA89" s="8"/>
      <c r="AB89" s="3"/>
    </row>
    <row r="90" spans="1:28" ht="29.25" customHeight="1">
      <c r="A90" s="21"/>
      <c r="B90" s="20"/>
      <c r="C90" s="105"/>
      <c r="D90" s="19"/>
      <c r="E90" s="18"/>
      <c r="F90" s="17"/>
      <c r="G90" s="16"/>
      <c r="H90" s="300" t="s">
        <v>49</v>
      </c>
      <c r="I90" s="301"/>
      <c r="J90" s="301"/>
      <c r="K90" s="301"/>
      <c r="L90" s="301"/>
      <c r="M90" s="302"/>
      <c r="N90" s="27">
        <v>39</v>
      </c>
      <c r="O90" s="26">
        <v>5</v>
      </c>
      <c r="P90" s="25">
        <v>3</v>
      </c>
      <c r="Q90" s="12" t="s">
        <v>48</v>
      </c>
      <c r="R90" s="23" t="s">
        <v>9</v>
      </c>
      <c r="S90" s="24" t="s">
        <v>39</v>
      </c>
      <c r="T90" s="23" t="s">
        <v>7</v>
      </c>
      <c r="U90" s="22" t="s">
        <v>3</v>
      </c>
      <c r="V90" s="168"/>
      <c r="W90" s="163"/>
      <c r="X90" s="169">
        <f t="shared" ref="X90:Z91" si="25">X91</f>
        <v>100000</v>
      </c>
      <c r="Y90" s="169">
        <f t="shared" si="25"/>
        <v>100000</v>
      </c>
      <c r="Z90" s="265">
        <f t="shared" si="25"/>
        <v>100000</v>
      </c>
      <c r="AA90" s="8"/>
      <c r="AB90" s="3"/>
    </row>
    <row r="91" spans="1:28" ht="23.25" customHeight="1">
      <c r="A91" s="21"/>
      <c r="B91" s="20"/>
      <c r="C91" s="105"/>
      <c r="D91" s="19"/>
      <c r="E91" s="18"/>
      <c r="F91" s="17"/>
      <c r="G91" s="17"/>
      <c r="H91" s="16"/>
      <c r="I91" s="300" t="s">
        <v>47</v>
      </c>
      <c r="J91" s="301"/>
      <c r="K91" s="301"/>
      <c r="L91" s="301"/>
      <c r="M91" s="302"/>
      <c r="N91" s="27">
        <v>39</v>
      </c>
      <c r="O91" s="26">
        <v>5</v>
      </c>
      <c r="P91" s="25">
        <v>3</v>
      </c>
      <c r="Q91" s="12" t="s">
        <v>46</v>
      </c>
      <c r="R91" s="23" t="s">
        <v>9</v>
      </c>
      <c r="S91" s="24" t="s">
        <v>39</v>
      </c>
      <c r="T91" s="23" t="s">
        <v>7</v>
      </c>
      <c r="U91" s="22" t="s">
        <v>45</v>
      </c>
      <c r="V91" s="168"/>
      <c r="W91" s="163"/>
      <c r="X91" s="169">
        <f t="shared" si="25"/>
        <v>100000</v>
      </c>
      <c r="Y91" s="169">
        <f>Y92</f>
        <v>100000</v>
      </c>
      <c r="Z91" s="265">
        <f t="shared" si="25"/>
        <v>100000</v>
      </c>
      <c r="AA91" s="8"/>
      <c r="AB91" s="3"/>
    </row>
    <row r="92" spans="1:28" ht="46.5" customHeight="1">
      <c r="A92" s="21"/>
      <c r="B92" s="20"/>
      <c r="C92" s="105"/>
      <c r="D92" s="19"/>
      <c r="E92" s="18"/>
      <c r="F92" s="17"/>
      <c r="G92" s="17"/>
      <c r="H92" s="34"/>
      <c r="I92" s="33"/>
      <c r="J92" s="298" t="s">
        <v>41</v>
      </c>
      <c r="K92" s="298"/>
      <c r="L92" s="298"/>
      <c r="M92" s="299"/>
      <c r="N92" s="27">
        <v>39</v>
      </c>
      <c r="O92" s="14">
        <v>5</v>
      </c>
      <c r="P92" s="13">
        <v>3</v>
      </c>
      <c r="Q92" s="12" t="s">
        <v>46</v>
      </c>
      <c r="R92" s="10" t="s">
        <v>9</v>
      </c>
      <c r="S92" s="11" t="s">
        <v>39</v>
      </c>
      <c r="T92" s="10" t="s">
        <v>7</v>
      </c>
      <c r="U92" s="9" t="s">
        <v>45</v>
      </c>
      <c r="V92" s="263" t="s">
        <v>36</v>
      </c>
      <c r="W92" s="163"/>
      <c r="X92" s="264">
        <v>100000</v>
      </c>
      <c r="Y92" s="264">
        <v>100000</v>
      </c>
      <c r="Z92" s="265">
        <v>100000</v>
      </c>
      <c r="AA92" s="8"/>
      <c r="AB92" s="3"/>
    </row>
    <row r="93" spans="1:28" ht="28.5" customHeight="1">
      <c r="A93" s="21"/>
      <c r="B93" s="20"/>
      <c r="C93" s="105"/>
      <c r="D93" s="19"/>
      <c r="E93" s="18"/>
      <c r="F93" s="17"/>
      <c r="G93" s="17"/>
      <c r="H93" s="227"/>
      <c r="I93" s="228"/>
      <c r="J93" s="82"/>
      <c r="K93" s="82"/>
      <c r="L93" s="82"/>
      <c r="M93" s="278" t="s">
        <v>299</v>
      </c>
      <c r="N93" s="230">
        <v>39</v>
      </c>
      <c r="O93" s="14">
        <v>5</v>
      </c>
      <c r="P93" s="13">
        <v>3</v>
      </c>
      <c r="Q93" s="12" t="s">
        <v>48</v>
      </c>
      <c r="R93" s="10" t="s">
        <v>9</v>
      </c>
      <c r="S93" s="11" t="s">
        <v>39</v>
      </c>
      <c r="T93" s="10">
        <v>2</v>
      </c>
      <c r="U93" s="9" t="s">
        <v>3</v>
      </c>
      <c r="V93" s="263"/>
      <c r="W93" s="163"/>
      <c r="X93" s="264">
        <f>X94</f>
        <v>10000</v>
      </c>
      <c r="Y93" s="264">
        <f t="shared" ref="Y93:Z93" si="26">Y94</f>
        <v>20000</v>
      </c>
      <c r="Z93" s="265">
        <f t="shared" si="26"/>
        <v>20000</v>
      </c>
      <c r="AA93" s="8"/>
      <c r="AB93" s="3"/>
    </row>
    <row r="94" spans="1:28" ht="16.5" customHeight="1">
      <c r="A94" s="21"/>
      <c r="B94" s="20"/>
      <c r="C94" s="105"/>
      <c r="D94" s="19"/>
      <c r="E94" s="18"/>
      <c r="F94" s="17"/>
      <c r="G94" s="17"/>
      <c r="H94" s="227"/>
      <c r="I94" s="228"/>
      <c r="J94" s="82"/>
      <c r="K94" s="82"/>
      <c r="L94" s="82"/>
      <c r="M94" s="229" t="s">
        <v>300</v>
      </c>
      <c r="N94" s="230">
        <v>39</v>
      </c>
      <c r="O94" s="14">
        <v>5</v>
      </c>
      <c r="P94" s="13">
        <v>3</v>
      </c>
      <c r="Q94" s="12" t="s">
        <v>46</v>
      </c>
      <c r="R94" s="10" t="s">
        <v>9</v>
      </c>
      <c r="S94" s="11" t="s">
        <v>39</v>
      </c>
      <c r="T94" s="10">
        <v>2</v>
      </c>
      <c r="U94" s="9">
        <v>90037</v>
      </c>
      <c r="V94" s="263"/>
      <c r="W94" s="163"/>
      <c r="X94" s="264">
        <f>X95</f>
        <v>10000</v>
      </c>
      <c r="Y94" s="264">
        <f t="shared" ref="Y94" si="27">Y95</f>
        <v>20000</v>
      </c>
      <c r="Z94" s="265">
        <f>Z95</f>
        <v>20000</v>
      </c>
      <c r="AA94" s="8"/>
      <c r="AB94" s="3"/>
    </row>
    <row r="95" spans="1:28" ht="51.75" customHeight="1">
      <c r="A95" s="21"/>
      <c r="B95" s="20"/>
      <c r="C95" s="105"/>
      <c r="D95" s="19"/>
      <c r="E95" s="18"/>
      <c r="F95" s="17"/>
      <c r="G95" s="17"/>
      <c r="H95" s="227"/>
      <c r="I95" s="228"/>
      <c r="J95" s="82"/>
      <c r="K95" s="82"/>
      <c r="L95" s="82"/>
      <c r="M95" s="83" t="s">
        <v>41</v>
      </c>
      <c r="N95" s="27">
        <v>39</v>
      </c>
      <c r="O95" s="26">
        <v>5</v>
      </c>
      <c r="P95" s="25">
        <v>3</v>
      </c>
      <c r="Q95" s="257" t="s">
        <v>46</v>
      </c>
      <c r="R95" s="23" t="s">
        <v>9</v>
      </c>
      <c r="S95" s="24" t="s">
        <v>39</v>
      </c>
      <c r="T95" s="23">
        <v>2</v>
      </c>
      <c r="U95" s="22">
        <v>90037</v>
      </c>
      <c r="V95" s="275">
        <v>240</v>
      </c>
      <c r="W95" s="262"/>
      <c r="X95" s="173">
        <v>10000</v>
      </c>
      <c r="Y95" s="173">
        <v>20000</v>
      </c>
      <c r="Z95" s="265">
        <v>20000</v>
      </c>
      <c r="AA95" s="8"/>
      <c r="AB95" s="3"/>
    </row>
    <row r="96" spans="1:28" ht="51.75" customHeight="1">
      <c r="A96" s="21"/>
      <c r="B96" s="20"/>
      <c r="C96" s="105"/>
      <c r="D96" s="19"/>
      <c r="E96" s="18"/>
      <c r="F96" s="17"/>
      <c r="G96" s="17"/>
      <c r="H96" s="227"/>
      <c r="I96" s="228"/>
      <c r="J96" s="82"/>
      <c r="K96" s="82"/>
      <c r="L96" s="82"/>
      <c r="M96" s="278" t="s">
        <v>301</v>
      </c>
      <c r="N96" s="27">
        <v>39</v>
      </c>
      <c r="O96" s="26">
        <v>5</v>
      </c>
      <c r="P96" s="25">
        <v>3</v>
      </c>
      <c r="Q96" s="12" t="s">
        <v>48</v>
      </c>
      <c r="R96" s="23" t="s">
        <v>9</v>
      </c>
      <c r="S96" s="24" t="s">
        <v>39</v>
      </c>
      <c r="T96" s="23">
        <v>4</v>
      </c>
      <c r="U96" s="22" t="s">
        <v>3</v>
      </c>
      <c r="V96" s="272"/>
      <c r="W96" s="163"/>
      <c r="X96" s="264">
        <f>X97</f>
        <v>100000</v>
      </c>
      <c r="Y96" s="264">
        <f>Y97</f>
        <v>100000</v>
      </c>
      <c r="Z96" s="264">
        <f>Z97</f>
        <v>100000</v>
      </c>
      <c r="AA96" s="8"/>
      <c r="AB96" s="3"/>
    </row>
    <row r="97" spans="1:28" ht="51.75" customHeight="1">
      <c r="A97" s="21"/>
      <c r="B97" s="20"/>
      <c r="C97" s="105"/>
      <c r="D97" s="19"/>
      <c r="E97" s="18"/>
      <c r="F97" s="17"/>
      <c r="G97" s="17"/>
      <c r="H97" s="227"/>
      <c r="I97" s="228"/>
      <c r="J97" s="82"/>
      <c r="K97" s="82"/>
      <c r="L97" s="82"/>
      <c r="M97" s="278" t="s">
        <v>302</v>
      </c>
      <c r="N97" s="27">
        <v>39</v>
      </c>
      <c r="O97" s="26">
        <v>5</v>
      </c>
      <c r="P97" s="25">
        <v>3</v>
      </c>
      <c r="Q97" s="257" t="s">
        <v>46</v>
      </c>
      <c r="R97" s="23" t="s">
        <v>9</v>
      </c>
      <c r="S97" s="24" t="s">
        <v>39</v>
      </c>
      <c r="T97" s="23">
        <v>4</v>
      </c>
      <c r="U97" s="22">
        <v>90039</v>
      </c>
      <c r="V97" s="272"/>
      <c r="W97" s="163"/>
      <c r="X97" s="264">
        <f>X98</f>
        <v>100000</v>
      </c>
      <c r="Y97" s="264">
        <f t="shared" ref="Y97:Z97" si="28">Y98</f>
        <v>100000</v>
      </c>
      <c r="Z97" s="265">
        <f t="shared" si="28"/>
        <v>100000</v>
      </c>
      <c r="AA97" s="8"/>
      <c r="AB97" s="3"/>
    </row>
    <row r="98" spans="1:28" ht="51.75" customHeight="1">
      <c r="A98" s="21"/>
      <c r="B98" s="20"/>
      <c r="C98" s="105"/>
      <c r="D98" s="19"/>
      <c r="E98" s="18"/>
      <c r="F98" s="17"/>
      <c r="G98" s="17"/>
      <c r="H98" s="227"/>
      <c r="I98" s="228"/>
      <c r="J98" s="82"/>
      <c r="K98" s="82"/>
      <c r="L98" s="82"/>
      <c r="M98" s="83" t="s">
        <v>41</v>
      </c>
      <c r="N98" s="27">
        <v>39</v>
      </c>
      <c r="O98" s="26">
        <v>5</v>
      </c>
      <c r="P98" s="25">
        <v>3</v>
      </c>
      <c r="Q98" s="257" t="s">
        <v>46</v>
      </c>
      <c r="R98" s="23" t="s">
        <v>9</v>
      </c>
      <c r="S98" s="24" t="s">
        <v>39</v>
      </c>
      <c r="T98" s="23">
        <v>4</v>
      </c>
      <c r="U98" s="22">
        <v>90039</v>
      </c>
      <c r="V98" s="273">
        <v>240</v>
      </c>
      <c r="W98" s="163"/>
      <c r="X98" s="264">
        <v>100000</v>
      </c>
      <c r="Y98" s="264">
        <v>100000</v>
      </c>
      <c r="Z98" s="265">
        <v>100000</v>
      </c>
      <c r="AA98" s="8"/>
      <c r="AB98" s="3"/>
    </row>
    <row r="99" spans="1:28" ht="23.25" customHeight="1">
      <c r="A99" s="21"/>
      <c r="B99" s="20"/>
      <c r="C99" s="105"/>
      <c r="D99" s="19"/>
      <c r="E99" s="18"/>
      <c r="F99" s="17"/>
      <c r="G99" s="17"/>
      <c r="H99" s="300" t="s">
        <v>44</v>
      </c>
      <c r="I99" s="300"/>
      <c r="J99" s="300"/>
      <c r="K99" s="300"/>
      <c r="L99" s="300"/>
      <c r="M99" s="319"/>
      <c r="N99" s="248">
        <v>39</v>
      </c>
      <c r="O99" s="14">
        <v>5</v>
      </c>
      <c r="P99" s="13">
        <v>3</v>
      </c>
      <c r="Q99" s="12" t="s">
        <v>43</v>
      </c>
      <c r="R99" s="10" t="s">
        <v>9</v>
      </c>
      <c r="S99" s="11" t="s">
        <v>39</v>
      </c>
      <c r="T99" s="10" t="s">
        <v>38</v>
      </c>
      <c r="U99" s="9" t="s">
        <v>3</v>
      </c>
      <c r="V99" s="263"/>
      <c r="W99" s="255"/>
      <c r="X99" s="173">
        <f>X101</f>
        <v>270000</v>
      </c>
      <c r="Y99" s="173">
        <f t="shared" ref="Y99:Z99" si="29">Y100</f>
        <v>276000</v>
      </c>
      <c r="Z99" s="265">
        <f t="shared" si="29"/>
        <v>280000</v>
      </c>
      <c r="AA99" s="8"/>
      <c r="AB99" s="3"/>
    </row>
    <row r="100" spans="1:28" ht="23.25" customHeight="1">
      <c r="A100" s="21"/>
      <c r="B100" s="20"/>
      <c r="C100" s="105"/>
      <c r="D100" s="19"/>
      <c r="E100" s="18"/>
      <c r="F100" s="17"/>
      <c r="G100" s="17"/>
      <c r="H100" s="16"/>
      <c r="I100" s="300" t="s">
        <v>42</v>
      </c>
      <c r="J100" s="301"/>
      <c r="K100" s="301"/>
      <c r="L100" s="301"/>
      <c r="M100" s="302"/>
      <c r="N100" s="27">
        <v>39</v>
      </c>
      <c r="O100" s="26">
        <v>5</v>
      </c>
      <c r="P100" s="25">
        <v>3</v>
      </c>
      <c r="Q100" s="12" t="s">
        <v>40</v>
      </c>
      <c r="R100" s="23" t="s">
        <v>9</v>
      </c>
      <c r="S100" s="24" t="s">
        <v>39</v>
      </c>
      <c r="T100" s="23" t="s">
        <v>38</v>
      </c>
      <c r="U100" s="22" t="s">
        <v>37</v>
      </c>
      <c r="V100" s="168"/>
      <c r="W100" s="163"/>
      <c r="X100" s="169">
        <f>X101</f>
        <v>270000</v>
      </c>
      <c r="Y100" s="169">
        <f>Y101</f>
        <v>276000</v>
      </c>
      <c r="Z100" s="265">
        <f t="shared" ref="Z100" si="30">Z101</f>
        <v>280000</v>
      </c>
      <c r="AA100" s="8"/>
      <c r="AB100" s="3"/>
    </row>
    <row r="101" spans="1:28" ht="50.25" customHeight="1">
      <c r="A101" s="21"/>
      <c r="B101" s="20"/>
      <c r="C101" s="105"/>
      <c r="D101" s="36"/>
      <c r="E101" s="35"/>
      <c r="F101" s="34"/>
      <c r="G101" s="34"/>
      <c r="H101" s="34"/>
      <c r="I101" s="33"/>
      <c r="J101" s="298" t="s">
        <v>41</v>
      </c>
      <c r="K101" s="298"/>
      <c r="L101" s="298"/>
      <c r="M101" s="299"/>
      <c r="N101" s="15">
        <v>39</v>
      </c>
      <c r="O101" s="14">
        <v>5</v>
      </c>
      <c r="P101" s="13">
        <v>3</v>
      </c>
      <c r="Q101" s="12" t="s">
        <v>40</v>
      </c>
      <c r="R101" s="10" t="s">
        <v>9</v>
      </c>
      <c r="S101" s="11" t="s">
        <v>39</v>
      </c>
      <c r="T101" s="10" t="s">
        <v>38</v>
      </c>
      <c r="U101" s="9" t="s">
        <v>37</v>
      </c>
      <c r="V101" s="263" t="s">
        <v>36</v>
      </c>
      <c r="W101" s="163"/>
      <c r="X101" s="264">
        <v>270000</v>
      </c>
      <c r="Y101" s="264">
        <v>276000</v>
      </c>
      <c r="Z101" s="265">
        <v>280000</v>
      </c>
      <c r="AA101" s="8"/>
      <c r="AB101" s="3"/>
    </row>
    <row r="102" spans="1:28" ht="23.25" customHeight="1">
      <c r="A102" s="21"/>
      <c r="B102" s="20"/>
      <c r="C102" s="105"/>
      <c r="D102" s="308" t="s">
        <v>35</v>
      </c>
      <c r="E102" s="315"/>
      <c r="F102" s="315"/>
      <c r="G102" s="315"/>
      <c r="H102" s="315"/>
      <c r="I102" s="315"/>
      <c r="J102" s="316"/>
      <c r="K102" s="316"/>
      <c r="L102" s="316"/>
      <c r="M102" s="317"/>
      <c r="N102" s="32">
        <v>39</v>
      </c>
      <c r="O102" s="31">
        <v>8</v>
      </c>
      <c r="P102" s="30" t="s">
        <v>1</v>
      </c>
      <c r="Q102" s="12" t="s">
        <v>1</v>
      </c>
      <c r="R102" s="112" t="s">
        <v>1</v>
      </c>
      <c r="S102" s="113" t="s">
        <v>1</v>
      </c>
      <c r="T102" s="112" t="s">
        <v>1</v>
      </c>
      <c r="U102" s="114" t="s">
        <v>1</v>
      </c>
      <c r="V102" s="174"/>
      <c r="W102" s="163"/>
      <c r="X102" s="175">
        <f>X103</f>
        <v>1250000</v>
      </c>
      <c r="Y102" s="175">
        <f>Y103</f>
        <v>1250000</v>
      </c>
      <c r="Z102" s="179">
        <f>Z103</f>
        <v>1250000</v>
      </c>
      <c r="AA102" s="8"/>
      <c r="AB102" s="3"/>
    </row>
    <row r="103" spans="1:28" ht="23.25" customHeight="1">
      <c r="A103" s="21"/>
      <c r="B103" s="20"/>
      <c r="C103" s="105"/>
      <c r="D103" s="29"/>
      <c r="E103" s="312" t="s">
        <v>34</v>
      </c>
      <c r="F103" s="313"/>
      <c r="G103" s="313"/>
      <c r="H103" s="313"/>
      <c r="I103" s="313"/>
      <c r="J103" s="313"/>
      <c r="K103" s="313"/>
      <c r="L103" s="313"/>
      <c r="M103" s="314"/>
      <c r="N103" s="90">
        <v>39</v>
      </c>
      <c r="O103" s="91">
        <v>8</v>
      </c>
      <c r="P103" s="92">
        <v>1</v>
      </c>
      <c r="Q103" s="89" t="s">
        <v>1</v>
      </c>
      <c r="R103" s="93" t="s">
        <v>1</v>
      </c>
      <c r="S103" s="94" t="s">
        <v>1</v>
      </c>
      <c r="T103" s="93" t="s">
        <v>1</v>
      </c>
      <c r="U103" s="95" t="s">
        <v>1</v>
      </c>
      <c r="V103" s="165"/>
      <c r="W103" s="166"/>
      <c r="X103" s="167">
        <f t="shared" ref="X103:Z104" si="31">X104</f>
        <v>1250000</v>
      </c>
      <c r="Y103" s="167">
        <f t="shared" si="31"/>
        <v>1250000</v>
      </c>
      <c r="Z103" s="280">
        <f t="shared" si="31"/>
        <v>1250000</v>
      </c>
      <c r="AA103" s="8"/>
      <c r="AB103" s="3"/>
    </row>
    <row r="104" spans="1:28" ht="29.25" customHeight="1">
      <c r="A104" s="21"/>
      <c r="B104" s="20"/>
      <c r="C104" s="105"/>
      <c r="D104" s="19"/>
      <c r="E104" s="28"/>
      <c r="F104" s="300" t="s">
        <v>33</v>
      </c>
      <c r="G104" s="300"/>
      <c r="H104" s="300"/>
      <c r="I104" s="300"/>
      <c r="J104" s="300"/>
      <c r="K104" s="300"/>
      <c r="L104" s="300"/>
      <c r="M104" s="319"/>
      <c r="N104" s="248">
        <v>39</v>
      </c>
      <c r="O104" s="14">
        <v>8</v>
      </c>
      <c r="P104" s="13">
        <v>1</v>
      </c>
      <c r="Q104" s="12" t="s">
        <v>32</v>
      </c>
      <c r="R104" s="10" t="s">
        <v>24</v>
      </c>
      <c r="S104" s="11" t="s">
        <v>5</v>
      </c>
      <c r="T104" s="10" t="s">
        <v>4</v>
      </c>
      <c r="U104" s="9" t="s">
        <v>3</v>
      </c>
      <c r="V104" s="263"/>
      <c r="W104" s="163"/>
      <c r="X104" s="264">
        <f>X105</f>
        <v>1250000</v>
      </c>
      <c r="Y104" s="265">
        <f t="shared" si="31"/>
        <v>1250000</v>
      </c>
      <c r="Z104" s="265">
        <f t="shared" si="31"/>
        <v>1250000</v>
      </c>
      <c r="AA104" s="8"/>
      <c r="AB104" s="3"/>
    </row>
    <row r="105" spans="1:28" ht="23.25" customHeight="1">
      <c r="A105" s="21"/>
      <c r="B105" s="20"/>
      <c r="C105" s="105"/>
      <c r="D105" s="19"/>
      <c r="E105" s="18"/>
      <c r="F105" s="16"/>
      <c r="G105" s="318" t="s">
        <v>31</v>
      </c>
      <c r="H105" s="310"/>
      <c r="I105" s="310"/>
      <c r="J105" s="310"/>
      <c r="K105" s="310"/>
      <c r="L105" s="310"/>
      <c r="M105" s="311"/>
      <c r="N105" s="39">
        <v>39</v>
      </c>
      <c r="O105" s="38">
        <v>8</v>
      </c>
      <c r="P105" s="37">
        <v>1</v>
      </c>
      <c r="Q105" s="254" t="s">
        <v>30</v>
      </c>
      <c r="R105" s="109" t="s">
        <v>24</v>
      </c>
      <c r="S105" s="110" t="s">
        <v>23</v>
      </c>
      <c r="T105" s="109" t="s">
        <v>4</v>
      </c>
      <c r="U105" s="111" t="s">
        <v>3</v>
      </c>
      <c r="V105" s="172"/>
      <c r="W105" s="255"/>
      <c r="X105" s="173">
        <f t="shared" ref="X105:Z106" si="32">X106</f>
        <v>1250000</v>
      </c>
      <c r="Y105" s="173">
        <f t="shared" si="32"/>
        <v>1250000</v>
      </c>
      <c r="Z105" s="265">
        <f t="shared" si="32"/>
        <v>1250000</v>
      </c>
      <c r="AA105" s="8"/>
      <c r="AB105" s="3"/>
    </row>
    <row r="106" spans="1:28" ht="29.25" customHeight="1">
      <c r="A106" s="21"/>
      <c r="B106" s="20"/>
      <c r="C106" s="105"/>
      <c r="D106" s="19"/>
      <c r="E106" s="18"/>
      <c r="F106" s="17"/>
      <c r="G106" s="16"/>
      <c r="H106" s="300" t="s">
        <v>29</v>
      </c>
      <c r="I106" s="301"/>
      <c r="J106" s="301"/>
      <c r="K106" s="301"/>
      <c r="L106" s="301"/>
      <c r="M106" s="302"/>
      <c r="N106" s="27">
        <v>39</v>
      </c>
      <c r="O106" s="26">
        <v>8</v>
      </c>
      <c r="P106" s="25">
        <v>1</v>
      </c>
      <c r="Q106" s="12" t="s">
        <v>28</v>
      </c>
      <c r="R106" s="23" t="s">
        <v>24</v>
      </c>
      <c r="S106" s="24" t="s">
        <v>23</v>
      </c>
      <c r="T106" s="23" t="s">
        <v>7</v>
      </c>
      <c r="U106" s="22" t="s">
        <v>3</v>
      </c>
      <c r="V106" s="168"/>
      <c r="W106" s="163"/>
      <c r="X106" s="169">
        <f t="shared" si="32"/>
        <v>1250000</v>
      </c>
      <c r="Y106" s="169">
        <f t="shared" si="32"/>
        <v>1250000</v>
      </c>
      <c r="Z106" s="265">
        <f t="shared" si="32"/>
        <v>1250000</v>
      </c>
      <c r="AA106" s="8"/>
      <c r="AB106" s="3"/>
    </row>
    <row r="107" spans="1:28" ht="23.25" customHeight="1">
      <c r="A107" s="21"/>
      <c r="B107" s="20"/>
      <c r="C107" s="105"/>
      <c r="D107" s="19"/>
      <c r="E107" s="18"/>
      <c r="F107" s="17"/>
      <c r="G107" s="17"/>
      <c r="H107" s="16"/>
      <c r="I107" s="300" t="s">
        <v>27</v>
      </c>
      <c r="J107" s="301"/>
      <c r="K107" s="301"/>
      <c r="L107" s="301"/>
      <c r="M107" s="302"/>
      <c r="N107" s="27">
        <v>39</v>
      </c>
      <c r="O107" s="26">
        <v>8</v>
      </c>
      <c r="P107" s="25">
        <v>1</v>
      </c>
      <c r="Q107" s="12" t="s">
        <v>25</v>
      </c>
      <c r="R107" s="23" t="s">
        <v>24</v>
      </c>
      <c r="S107" s="24" t="s">
        <v>23</v>
      </c>
      <c r="T107" s="23" t="s">
        <v>7</v>
      </c>
      <c r="U107" s="22" t="s">
        <v>22</v>
      </c>
      <c r="V107" s="168"/>
      <c r="W107" s="163"/>
      <c r="X107" s="169">
        <f>X108</f>
        <v>1250000</v>
      </c>
      <c r="Y107" s="169">
        <f>Y108</f>
        <v>1250000</v>
      </c>
      <c r="Z107" s="265">
        <f>Z108</f>
        <v>1250000</v>
      </c>
      <c r="AA107" s="8"/>
      <c r="AB107" s="3"/>
    </row>
    <row r="108" spans="1:28" ht="23.25" customHeight="1">
      <c r="A108" s="21"/>
      <c r="B108" s="20"/>
      <c r="C108" s="105"/>
      <c r="D108" s="36"/>
      <c r="E108" s="35"/>
      <c r="F108" s="34"/>
      <c r="G108" s="34"/>
      <c r="H108" s="34"/>
      <c r="I108" s="33"/>
      <c r="J108" s="306" t="s">
        <v>26</v>
      </c>
      <c r="K108" s="306"/>
      <c r="L108" s="306"/>
      <c r="M108" s="307"/>
      <c r="N108" s="27">
        <v>39</v>
      </c>
      <c r="O108" s="26">
        <v>8</v>
      </c>
      <c r="P108" s="25">
        <v>1</v>
      </c>
      <c r="Q108" s="257" t="s">
        <v>25</v>
      </c>
      <c r="R108" s="23" t="s">
        <v>24</v>
      </c>
      <c r="S108" s="24" t="s">
        <v>23</v>
      </c>
      <c r="T108" s="23" t="s">
        <v>7</v>
      </c>
      <c r="U108" s="22" t="s">
        <v>22</v>
      </c>
      <c r="V108" s="168" t="s">
        <v>21</v>
      </c>
      <c r="W108" s="258"/>
      <c r="X108" s="169">
        <v>1250000</v>
      </c>
      <c r="Y108" s="169">
        <v>1250000</v>
      </c>
      <c r="Z108" s="169">
        <v>1250000</v>
      </c>
      <c r="AA108" s="8"/>
      <c r="AB108" s="3"/>
    </row>
    <row r="109" spans="1:28" ht="23.25" customHeight="1">
      <c r="A109" s="21"/>
      <c r="B109" s="20"/>
      <c r="C109" s="105"/>
      <c r="D109" s="308" t="s">
        <v>20</v>
      </c>
      <c r="E109" s="308"/>
      <c r="F109" s="308"/>
      <c r="G109" s="308"/>
      <c r="H109" s="308"/>
      <c r="I109" s="308"/>
      <c r="J109" s="308"/>
      <c r="K109" s="308"/>
      <c r="L109" s="308"/>
      <c r="M109" s="309"/>
      <c r="N109" s="231">
        <v>39</v>
      </c>
      <c r="O109" s="225">
        <v>10</v>
      </c>
      <c r="P109" s="80" t="s">
        <v>1</v>
      </c>
      <c r="Q109" s="12" t="s">
        <v>1</v>
      </c>
      <c r="R109" s="226" t="s">
        <v>1</v>
      </c>
      <c r="S109" s="260" t="s">
        <v>1</v>
      </c>
      <c r="T109" s="226" t="s">
        <v>1</v>
      </c>
      <c r="U109" s="261" t="s">
        <v>1</v>
      </c>
      <c r="V109" s="178"/>
      <c r="W109" s="163"/>
      <c r="X109" s="179">
        <f>X110</f>
        <v>187562.95</v>
      </c>
      <c r="Y109" s="175">
        <f t="shared" ref="Y109:Z109" si="33">Y110</f>
        <v>500</v>
      </c>
      <c r="Z109" s="179">
        <f t="shared" si="33"/>
        <v>500</v>
      </c>
      <c r="AA109" s="8"/>
      <c r="AB109" s="3"/>
    </row>
    <row r="110" spans="1:28" ht="23.25" customHeight="1">
      <c r="A110" s="21"/>
      <c r="B110" s="20"/>
      <c r="C110" s="105"/>
      <c r="D110" s="29"/>
      <c r="E110" s="303" t="s">
        <v>18</v>
      </c>
      <c r="F110" s="304"/>
      <c r="G110" s="304"/>
      <c r="H110" s="304"/>
      <c r="I110" s="304"/>
      <c r="J110" s="304"/>
      <c r="K110" s="304"/>
      <c r="L110" s="304"/>
      <c r="M110" s="305"/>
      <c r="N110" s="86">
        <v>39</v>
      </c>
      <c r="O110" s="87">
        <v>10</v>
      </c>
      <c r="P110" s="88">
        <v>3</v>
      </c>
      <c r="Q110" s="252" t="s">
        <v>1</v>
      </c>
      <c r="R110" s="106" t="s">
        <v>1</v>
      </c>
      <c r="S110" s="107" t="s">
        <v>1</v>
      </c>
      <c r="T110" s="106" t="s">
        <v>1</v>
      </c>
      <c r="U110" s="108" t="s">
        <v>1</v>
      </c>
      <c r="V110" s="170"/>
      <c r="W110" s="253"/>
      <c r="X110" s="171">
        <f t="shared" ref="X110:Z114" si="34">X111</f>
        <v>187562.95</v>
      </c>
      <c r="Y110" s="167">
        <f t="shared" si="34"/>
        <v>500</v>
      </c>
      <c r="Z110" s="280">
        <f t="shared" si="34"/>
        <v>500</v>
      </c>
      <c r="AA110" s="8"/>
      <c r="AB110" s="3"/>
    </row>
    <row r="111" spans="1:28" ht="77.25" customHeight="1">
      <c r="A111" s="21"/>
      <c r="B111" s="20"/>
      <c r="C111" s="105"/>
      <c r="D111" s="19"/>
      <c r="E111" s="28"/>
      <c r="F111" s="300" t="s">
        <v>298</v>
      </c>
      <c r="G111" s="301"/>
      <c r="H111" s="301"/>
      <c r="I111" s="301"/>
      <c r="J111" s="301"/>
      <c r="K111" s="301"/>
      <c r="L111" s="301"/>
      <c r="M111" s="302"/>
      <c r="N111" s="27">
        <v>39</v>
      </c>
      <c r="O111" s="26">
        <v>10</v>
      </c>
      <c r="P111" s="25">
        <v>3</v>
      </c>
      <c r="Q111" s="12" t="s">
        <v>17</v>
      </c>
      <c r="R111" s="23" t="s">
        <v>9</v>
      </c>
      <c r="S111" s="24" t="s">
        <v>5</v>
      </c>
      <c r="T111" s="23" t="s">
        <v>4</v>
      </c>
      <c r="U111" s="22" t="s">
        <v>3</v>
      </c>
      <c r="V111" s="168"/>
      <c r="W111" s="163"/>
      <c r="X111" s="169">
        <f t="shared" si="34"/>
        <v>187562.95</v>
      </c>
      <c r="Y111" s="169">
        <f t="shared" si="34"/>
        <v>500</v>
      </c>
      <c r="Z111" s="265">
        <f t="shared" si="34"/>
        <v>500</v>
      </c>
      <c r="AA111" s="8"/>
      <c r="AB111" s="3"/>
    </row>
    <row r="112" spans="1:28" ht="29.25" customHeight="1">
      <c r="A112" s="21"/>
      <c r="B112" s="20"/>
      <c r="C112" s="105"/>
      <c r="D112" s="19"/>
      <c r="E112" s="18"/>
      <c r="F112" s="16"/>
      <c r="G112" s="300" t="s">
        <v>16</v>
      </c>
      <c r="H112" s="301"/>
      <c r="I112" s="301"/>
      <c r="J112" s="301"/>
      <c r="K112" s="301"/>
      <c r="L112" s="301"/>
      <c r="M112" s="302"/>
      <c r="N112" s="27">
        <v>39</v>
      </c>
      <c r="O112" s="26">
        <v>10</v>
      </c>
      <c r="P112" s="25">
        <v>3</v>
      </c>
      <c r="Q112" s="12" t="s">
        <v>15</v>
      </c>
      <c r="R112" s="23" t="s">
        <v>9</v>
      </c>
      <c r="S112" s="24" t="s">
        <v>8</v>
      </c>
      <c r="T112" s="23" t="s">
        <v>4</v>
      </c>
      <c r="U112" s="22" t="s">
        <v>3</v>
      </c>
      <c r="V112" s="168"/>
      <c r="W112" s="163"/>
      <c r="X112" s="169">
        <f t="shared" si="34"/>
        <v>187562.95</v>
      </c>
      <c r="Y112" s="169">
        <f t="shared" si="34"/>
        <v>500</v>
      </c>
      <c r="Z112" s="265">
        <f t="shared" si="34"/>
        <v>500</v>
      </c>
      <c r="AA112" s="8"/>
      <c r="AB112" s="3"/>
    </row>
    <row r="113" spans="1:28" ht="75" customHeight="1">
      <c r="A113" s="21"/>
      <c r="B113" s="20"/>
      <c r="C113" s="105"/>
      <c r="D113" s="19"/>
      <c r="E113" s="18"/>
      <c r="F113" s="17"/>
      <c r="G113" s="16"/>
      <c r="H113" s="300" t="s">
        <v>14</v>
      </c>
      <c r="I113" s="301"/>
      <c r="J113" s="301"/>
      <c r="K113" s="301"/>
      <c r="L113" s="301"/>
      <c r="M113" s="302"/>
      <c r="N113" s="27">
        <v>39</v>
      </c>
      <c r="O113" s="26">
        <v>10</v>
      </c>
      <c r="P113" s="25">
        <v>3</v>
      </c>
      <c r="Q113" s="12" t="s">
        <v>13</v>
      </c>
      <c r="R113" s="23" t="s">
        <v>9</v>
      </c>
      <c r="S113" s="24" t="s">
        <v>8</v>
      </c>
      <c r="T113" s="23" t="s">
        <v>7</v>
      </c>
      <c r="U113" s="22" t="s">
        <v>3</v>
      </c>
      <c r="V113" s="168"/>
      <c r="W113" s="163"/>
      <c r="X113" s="169">
        <f t="shared" si="34"/>
        <v>187562.95</v>
      </c>
      <c r="Y113" s="169">
        <f t="shared" si="34"/>
        <v>500</v>
      </c>
      <c r="Z113" s="265">
        <f t="shared" si="34"/>
        <v>500</v>
      </c>
      <c r="AA113" s="8"/>
      <c r="AB113" s="3"/>
    </row>
    <row r="114" spans="1:28" ht="15.75">
      <c r="A114" s="21"/>
      <c r="B114" s="20"/>
      <c r="C114" s="105"/>
      <c r="D114" s="19"/>
      <c r="E114" s="18"/>
      <c r="F114" s="17"/>
      <c r="G114" s="17"/>
      <c r="H114" s="16"/>
      <c r="I114" s="300" t="s">
        <v>12</v>
      </c>
      <c r="J114" s="301"/>
      <c r="K114" s="301"/>
      <c r="L114" s="301"/>
      <c r="M114" s="302"/>
      <c r="N114" s="27">
        <v>39</v>
      </c>
      <c r="O114" s="26">
        <v>10</v>
      </c>
      <c r="P114" s="25">
        <v>3</v>
      </c>
      <c r="Q114" s="12" t="s">
        <v>10</v>
      </c>
      <c r="R114" s="23" t="s">
        <v>9</v>
      </c>
      <c r="S114" s="24" t="s">
        <v>8</v>
      </c>
      <c r="T114" s="23" t="s">
        <v>7</v>
      </c>
      <c r="U114" s="22" t="s">
        <v>319</v>
      </c>
      <c r="V114" s="168"/>
      <c r="W114" s="163"/>
      <c r="X114" s="169">
        <f>X115</f>
        <v>187562.95</v>
      </c>
      <c r="Y114" s="169">
        <f t="shared" si="34"/>
        <v>500</v>
      </c>
      <c r="Z114" s="265">
        <f t="shared" si="34"/>
        <v>500</v>
      </c>
      <c r="AA114" s="8"/>
      <c r="AB114" s="3"/>
    </row>
    <row r="115" spans="1:28" ht="36" customHeight="1">
      <c r="A115" s="21"/>
      <c r="B115" s="20"/>
      <c r="C115" s="105"/>
      <c r="D115" s="36"/>
      <c r="E115" s="35"/>
      <c r="F115" s="34"/>
      <c r="G115" s="34"/>
      <c r="H115" s="34"/>
      <c r="I115" s="33"/>
      <c r="J115" s="298" t="s">
        <v>11</v>
      </c>
      <c r="K115" s="298"/>
      <c r="L115" s="298"/>
      <c r="M115" s="299"/>
      <c r="N115" s="15">
        <v>39</v>
      </c>
      <c r="O115" s="14">
        <v>10</v>
      </c>
      <c r="P115" s="13">
        <v>3</v>
      </c>
      <c r="Q115" s="12" t="s">
        <v>10</v>
      </c>
      <c r="R115" s="10" t="s">
        <v>9</v>
      </c>
      <c r="S115" s="11" t="s">
        <v>8</v>
      </c>
      <c r="T115" s="10" t="s">
        <v>7</v>
      </c>
      <c r="U115" s="9" t="s">
        <v>319</v>
      </c>
      <c r="V115" s="263" t="s">
        <v>6</v>
      </c>
      <c r="W115" s="163"/>
      <c r="X115" s="264">
        <v>187562.95</v>
      </c>
      <c r="Y115" s="264">
        <v>500</v>
      </c>
      <c r="Z115" s="265">
        <v>500</v>
      </c>
      <c r="AA115" s="8"/>
      <c r="AB115" s="3"/>
    </row>
    <row r="116" spans="1:28" ht="15.75">
      <c r="A116" s="21"/>
      <c r="B116" s="20"/>
      <c r="C116" s="105"/>
      <c r="D116" s="36"/>
      <c r="E116" s="35"/>
      <c r="F116" s="34"/>
      <c r="G116" s="34"/>
      <c r="H116" s="34"/>
      <c r="I116" s="33"/>
      <c r="J116" s="82"/>
      <c r="K116" s="82"/>
      <c r="L116" s="83"/>
      <c r="M116" s="96" t="s">
        <v>160</v>
      </c>
      <c r="N116" s="15"/>
      <c r="O116" s="14"/>
      <c r="P116" s="13"/>
      <c r="Q116" s="12"/>
      <c r="R116" s="10"/>
      <c r="S116" s="11"/>
      <c r="T116" s="84"/>
      <c r="U116" s="85"/>
      <c r="V116" s="176"/>
      <c r="W116" s="163"/>
      <c r="X116" s="177">
        <f>X109+X102+X74+X52+X47+X40+X16</f>
        <v>8556224.5</v>
      </c>
      <c r="Y116" s="177">
        <f>Y109+Y102+Y74+Y52+Y47+Y40+Y16</f>
        <v>8571433.5600000005</v>
      </c>
      <c r="Z116" s="281">
        <f>Z109+Z102+Z74+Z52+Z47+Z40+Z16</f>
        <v>8222462.4199999999</v>
      </c>
      <c r="AA116" s="8"/>
      <c r="AB116" s="3"/>
    </row>
    <row r="117" spans="1:28" ht="18.75" customHeight="1" thickBot="1">
      <c r="A117" s="21"/>
      <c r="B117" s="20"/>
      <c r="C117" s="105"/>
      <c r="D117" s="308" t="s">
        <v>2</v>
      </c>
      <c r="E117" s="315"/>
      <c r="F117" s="315"/>
      <c r="G117" s="315"/>
      <c r="H117" s="315"/>
      <c r="I117" s="315"/>
      <c r="J117" s="316"/>
      <c r="K117" s="316"/>
      <c r="L117" s="317"/>
      <c r="M117" s="308"/>
      <c r="N117" s="79">
        <v>610</v>
      </c>
      <c r="O117" s="80"/>
      <c r="P117" s="80" t="s">
        <v>1</v>
      </c>
      <c r="Q117" s="12" t="s">
        <v>1</v>
      </c>
      <c r="R117" s="320" t="s">
        <v>1</v>
      </c>
      <c r="S117" s="321"/>
      <c r="T117" s="321"/>
      <c r="U117" s="322"/>
      <c r="V117" s="178"/>
      <c r="W117" s="163"/>
      <c r="X117" s="179">
        <v>0</v>
      </c>
      <c r="Y117" s="179">
        <f>(Y116-Y41-Y47)*2.5606612%</f>
        <v>217137.24713429873</v>
      </c>
      <c r="Z117" s="179">
        <f>(Z116-Z41-Z47)*5.263159756%</f>
        <v>427787.64707224368</v>
      </c>
      <c r="AA117" s="8"/>
      <c r="AB117" s="3"/>
    </row>
    <row r="118" spans="1:28" ht="21.75" customHeight="1" thickBot="1">
      <c r="A118" s="4"/>
      <c r="B118" s="6"/>
      <c r="C118" s="115"/>
      <c r="D118" s="116"/>
      <c r="E118" s="116"/>
      <c r="F118" s="116"/>
      <c r="G118" s="116"/>
      <c r="H118" s="116"/>
      <c r="I118" s="116"/>
      <c r="J118" s="116"/>
      <c r="K118" s="116"/>
      <c r="L118" s="5"/>
      <c r="M118" s="156" t="s">
        <v>0</v>
      </c>
      <c r="N118" s="157"/>
      <c r="O118" s="157"/>
      <c r="P118" s="157"/>
      <c r="Q118" s="158"/>
      <c r="R118" s="157"/>
      <c r="S118" s="157"/>
      <c r="T118" s="157"/>
      <c r="U118" s="157"/>
      <c r="V118" s="180"/>
      <c r="W118" s="181"/>
      <c r="X118" s="182">
        <f>X116+X117</f>
        <v>8556224.5</v>
      </c>
      <c r="Y118" s="182">
        <f t="shared" ref="Y118:Z118" si="35">Y116+Y117</f>
        <v>8788570.8071342986</v>
      </c>
      <c r="Z118" s="282">
        <f t="shared" si="35"/>
        <v>8650250.0670722444</v>
      </c>
      <c r="AA118" s="3"/>
      <c r="AB118" s="2"/>
    </row>
    <row r="119" spans="1:28" ht="12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3"/>
      <c r="Q119" s="3"/>
      <c r="R119" s="3"/>
      <c r="S119" s="3"/>
      <c r="T119" s="3"/>
      <c r="U119" s="3"/>
      <c r="V119" s="3"/>
      <c r="W119" s="3"/>
      <c r="X119" s="2"/>
      <c r="Y119" s="4"/>
      <c r="Z119" s="3"/>
      <c r="AA119" s="3"/>
      <c r="AB119" s="2"/>
    </row>
  </sheetData>
  <mergeCells count="90">
    <mergeCell ref="F76:M76"/>
    <mergeCell ref="R117:U117"/>
    <mergeCell ref="R13:U13"/>
    <mergeCell ref="R14:U14"/>
    <mergeCell ref="C15:M15"/>
    <mergeCell ref="D16:M16"/>
    <mergeCell ref="D40:M40"/>
    <mergeCell ref="D47:M47"/>
    <mergeCell ref="I19:M19"/>
    <mergeCell ref="I24:M24"/>
    <mergeCell ref="I35:M35"/>
    <mergeCell ref="I37:M37"/>
    <mergeCell ref="D117:M117"/>
    <mergeCell ref="E17:M17"/>
    <mergeCell ref="E21:M21"/>
    <mergeCell ref="E33:M33"/>
    <mergeCell ref="F63:M63"/>
    <mergeCell ref="D52:M52"/>
    <mergeCell ref="E53:M53"/>
    <mergeCell ref="E62:M62"/>
    <mergeCell ref="G55:M55"/>
    <mergeCell ref="H56:M56"/>
    <mergeCell ref="H59:M59"/>
    <mergeCell ref="J58:M58"/>
    <mergeCell ref="J61:M61"/>
    <mergeCell ref="F18:M18"/>
    <mergeCell ref="F22:M22"/>
    <mergeCell ref="F34:M34"/>
    <mergeCell ref="F42:M42"/>
    <mergeCell ref="F49:M49"/>
    <mergeCell ref="J39:M39"/>
    <mergeCell ref="H43:M43"/>
    <mergeCell ref="J20:M20"/>
    <mergeCell ref="J25:M25"/>
    <mergeCell ref="J26:M26"/>
    <mergeCell ref="J36:M36"/>
    <mergeCell ref="J38:M38"/>
    <mergeCell ref="H23:M23"/>
    <mergeCell ref="E48:M48"/>
    <mergeCell ref="E41:M41"/>
    <mergeCell ref="H106:M106"/>
    <mergeCell ref="J70:M70"/>
    <mergeCell ref="J73:M73"/>
    <mergeCell ref="J80:M80"/>
    <mergeCell ref="J86:M86"/>
    <mergeCell ref="J92:M92"/>
    <mergeCell ref="I85:M85"/>
    <mergeCell ref="I91:M91"/>
    <mergeCell ref="G83:M83"/>
    <mergeCell ref="G89:M89"/>
    <mergeCell ref="H78:M78"/>
    <mergeCell ref="H84:M84"/>
    <mergeCell ref="I72:M72"/>
    <mergeCell ref="I79:M79"/>
    <mergeCell ref="H90:M90"/>
    <mergeCell ref="E75:M75"/>
    <mergeCell ref="E87:M87"/>
    <mergeCell ref="E103:M103"/>
    <mergeCell ref="D102:M102"/>
    <mergeCell ref="G105:M105"/>
    <mergeCell ref="J101:M101"/>
    <mergeCell ref="F88:M88"/>
    <mergeCell ref="I100:M100"/>
    <mergeCell ref="F104:M104"/>
    <mergeCell ref="H99:M99"/>
    <mergeCell ref="F82:M82"/>
    <mergeCell ref="D74:M74"/>
    <mergeCell ref="I44:M44"/>
    <mergeCell ref="I50:M50"/>
    <mergeCell ref="I57:M57"/>
    <mergeCell ref="I60:M60"/>
    <mergeCell ref="J51:M51"/>
    <mergeCell ref="J45:M45"/>
    <mergeCell ref="J46:M46"/>
    <mergeCell ref="H68:M68"/>
    <mergeCell ref="H71:M71"/>
    <mergeCell ref="G67:M67"/>
    <mergeCell ref="G77:M77"/>
    <mergeCell ref="I69:M69"/>
    <mergeCell ref="E81:M81"/>
    <mergeCell ref="F54:M54"/>
    <mergeCell ref="J115:M115"/>
    <mergeCell ref="G112:M112"/>
    <mergeCell ref="H113:M113"/>
    <mergeCell ref="I107:M107"/>
    <mergeCell ref="I114:M114"/>
    <mergeCell ref="F111:M111"/>
    <mergeCell ref="E110:M110"/>
    <mergeCell ref="J108:M108"/>
    <mergeCell ref="D109:M109"/>
  </mergeCells>
  <pageMargins left="0.35433070866141736" right="0.35433070866141736" top="0.19685039370078741" bottom="0.35433070866141736" header="0.15748031496062992" footer="0.51181102362204722"/>
  <pageSetup paperSize="9" scale="7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0"/>
  <sheetViews>
    <sheetView showGridLines="0" topLeftCell="A28" workbookViewId="0">
      <selection activeCell="AA43" sqref="AA43"/>
    </sheetView>
  </sheetViews>
  <sheetFormatPr defaultColWidth="9.140625" defaultRowHeight="12.75"/>
  <cols>
    <col min="1" max="1" width="0.5703125" style="1" customWidth="1"/>
    <col min="2" max="13" width="0" style="1" hidden="1" customWidth="1"/>
    <col min="14" max="14" width="50" style="1" customWidth="1"/>
    <col min="15" max="15" width="0" style="1" hidden="1" customWidth="1"/>
    <col min="16" max="16" width="5.42578125" style="1" customWidth="1"/>
    <col min="17" max="17" width="5.28515625" style="1" customWidth="1"/>
    <col min="18" max="24" width="0" style="1" hidden="1" customWidth="1"/>
    <col min="25" max="25" width="15.7109375" style="1" customWidth="1"/>
    <col min="26" max="26" width="17.7109375" style="1" customWidth="1"/>
    <col min="27" max="27" width="21.28515625" style="1" customWidth="1"/>
    <col min="28" max="28" width="0" style="1" hidden="1" customWidth="1"/>
    <col min="29" max="29" width="1.140625" style="1" customWidth="1"/>
    <col min="30" max="256" width="9.140625" style="1" customWidth="1"/>
    <col min="257" max="16384" width="9.140625" style="1"/>
  </cols>
  <sheetData>
    <row r="1" spans="1:29" ht="12.75" customHeight="1">
      <c r="A1" s="74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2"/>
      <c r="Z1" s="72"/>
      <c r="AA1" s="2"/>
      <c r="AB1" s="3"/>
      <c r="AC1" s="2"/>
    </row>
    <row r="2" spans="1:29" ht="12.75" customHeight="1">
      <c r="A2" s="74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5"/>
      <c r="X2" s="73"/>
      <c r="Y2" s="117" t="s">
        <v>312</v>
      </c>
      <c r="Z2" s="72"/>
      <c r="AA2" s="2"/>
      <c r="AB2" s="3"/>
      <c r="AC2" s="2"/>
    </row>
    <row r="3" spans="1:29" ht="12.75" customHeight="1">
      <c r="A3" s="74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5"/>
      <c r="X3" s="73"/>
      <c r="Y3" s="117" t="s">
        <v>158</v>
      </c>
      <c r="Z3" s="72"/>
      <c r="AA3" s="2"/>
      <c r="AB3" s="3"/>
      <c r="AC3" s="2"/>
    </row>
    <row r="4" spans="1:29" ht="12.75" customHeight="1">
      <c r="A4" s="74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5"/>
      <c r="X4" s="73"/>
      <c r="Y4" s="117" t="s">
        <v>157</v>
      </c>
      <c r="Z4" s="72"/>
      <c r="AA4" s="3"/>
      <c r="AB4" s="3"/>
      <c r="AC4" s="2"/>
    </row>
    <row r="5" spans="1:29" ht="12.75" customHeight="1">
      <c r="A5" s="74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4"/>
      <c r="P5" s="4"/>
      <c r="Q5" s="2"/>
      <c r="R5" s="76"/>
      <c r="S5" s="78"/>
      <c r="T5" s="76"/>
      <c r="U5" s="76"/>
      <c r="V5" s="76"/>
      <c r="W5" s="75"/>
      <c r="X5" s="77"/>
      <c r="Y5" s="117" t="s">
        <v>307</v>
      </c>
      <c r="Z5" s="76"/>
      <c r="AA5" s="70"/>
      <c r="AB5" s="3"/>
      <c r="AC5" s="2"/>
    </row>
    <row r="6" spans="1:29" ht="12.75" customHeight="1">
      <c r="A6" s="74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5"/>
      <c r="X6" s="73"/>
      <c r="Y6" s="117" t="s">
        <v>316</v>
      </c>
      <c r="Z6" s="72"/>
      <c r="AA6" s="2"/>
      <c r="AB6" s="3"/>
      <c r="AC6" s="2"/>
    </row>
    <row r="7" spans="1:29" ht="12.75" customHeight="1">
      <c r="A7" s="74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2"/>
      <c r="AA7" s="3"/>
      <c r="AB7" s="3"/>
      <c r="AC7" s="2"/>
    </row>
    <row r="8" spans="1:29" ht="12.75" customHeight="1">
      <c r="A8" s="67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3"/>
      <c r="AC8" s="2"/>
    </row>
    <row r="9" spans="1:29" ht="12.75" customHeight="1">
      <c r="A9" s="71" t="s">
        <v>306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3"/>
      <c r="AC9" s="2"/>
    </row>
    <row r="10" spans="1:29" ht="12.75" customHeight="1">
      <c r="A10" s="71" t="s">
        <v>313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3"/>
      <c r="AC10" s="2"/>
    </row>
    <row r="11" spans="1:29" ht="12.75" customHeight="1">
      <c r="A11" s="69" t="s">
        <v>314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118"/>
      <c r="O11" s="118"/>
      <c r="P11" s="118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3"/>
      <c r="AC11" s="2"/>
    </row>
    <row r="12" spans="1:29" ht="12.75" customHeight="1">
      <c r="A12" s="69" t="s">
        <v>161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71"/>
      <c r="AA12" s="71"/>
      <c r="AB12" s="3"/>
      <c r="AC12" s="2"/>
    </row>
    <row r="13" spans="1:29" ht="12.75" customHeight="1" thickBot="1">
      <c r="A13" s="67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5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1"/>
      <c r="AA13" s="122" t="s">
        <v>156</v>
      </c>
      <c r="AB13" s="3"/>
      <c r="AC13" s="2"/>
    </row>
    <row r="14" spans="1:29" ht="42" customHeight="1" thickBot="1">
      <c r="A14" s="7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2"/>
      <c r="M14" s="61"/>
      <c r="N14" s="123" t="s">
        <v>155</v>
      </c>
      <c r="O14" s="124" t="s">
        <v>154</v>
      </c>
      <c r="P14" s="125" t="s">
        <v>153</v>
      </c>
      <c r="Q14" s="125" t="s">
        <v>152</v>
      </c>
      <c r="R14" s="126" t="s">
        <v>151</v>
      </c>
      <c r="S14" s="341" t="s">
        <v>150</v>
      </c>
      <c r="T14" s="341"/>
      <c r="U14" s="341"/>
      <c r="V14" s="341"/>
      <c r="W14" s="124" t="s">
        <v>149</v>
      </c>
      <c r="X14" s="125" t="s">
        <v>148</v>
      </c>
      <c r="Y14" s="125" t="s">
        <v>147</v>
      </c>
      <c r="Z14" s="291" t="s">
        <v>159</v>
      </c>
      <c r="AA14" s="127" t="s">
        <v>315</v>
      </c>
      <c r="AB14" s="55"/>
      <c r="AC14" s="3"/>
    </row>
    <row r="15" spans="1:29" ht="12" customHeight="1" thickBot="1">
      <c r="A15" s="46"/>
      <c r="B15" s="51"/>
      <c r="C15" s="128"/>
      <c r="D15" s="52"/>
      <c r="E15" s="51"/>
      <c r="F15" s="51"/>
      <c r="G15" s="51"/>
      <c r="H15" s="51"/>
      <c r="I15" s="51"/>
      <c r="J15" s="51"/>
      <c r="K15" s="51"/>
      <c r="L15" s="51"/>
      <c r="M15" s="50"/>
      <c r="N15" s="129">
        <v>1</v>
      </c>
      <c r="O15" s="130">
        <v>2</v>
      </c>
      <c r="P15" s="129">
        <v>2</v>
      </c>
      <c r="Q15" s="129">
        <v>3</v>
      </c>
      <c r="R15" s="131">
        <v>5</v>
      </c>
      <c r="S15" s="342">
        <v>5</v>
      </c>
      <c r="T15" s="342"/>
      <c r="U15" s="342"/>
      <c r="V15" s="342"/>
      <c r="W15" s="132">
        <v>6</v>
      </c>
      <c r="X15" s="130">
        <v>7</v>
      </c>
      <c r="Y15" s="129">
        <v>4</v>
      </c>
      <c r="Z15" s="129">
        <v>5</v>
      </c>
      <c r="AA15" s="129">
        <v>6</v>
      </c>
      <c r="AB15" s="46"/>
      <c r="AC15" s="3"/>
    </row>
    <row r="16" spans="1:29" ht="15" customHeight="1">
      <c r="A16" s="21"/>
      <c r="B16" s="133"/>
      <c r="C16" s="134"/>
      <c r="D16" s="343" t="s">
        <v>146</v>
      </c>
      <c r="E16" s="343"/>
      <c r="F16" s="343"/>
      <c r="G16" s="343"/>
      <c r="H16" s="343"/>
      <c r="I16" s="343"/>
      <c r="J16" s="343"/>
      <c r="K16" s="343"/>
      <c r="L16" s="343"/>
      <c r="M16" s="343"/>
      <c r="N16" s="343"/>
      <c r="O16" s="344"/>
      <c r="P16" s="135">
        <v>1</v>
      </c>
      <c r="Q16" s="136" t="s">
        <v>4</v>
      </c>
      <c r="R16" s="137" t="s">
        <v>162</v>
      </c>
      <c r="S16" s="138" t="s">
        <v>4</v>
      </c>
      <c r="T16" s="139" t="s">
        <v>5</v>
      </c>
      <c r="U16" s="138" t="s">
        <v>4</v>
      </c>
      <c r="V16" s="140" t="s">
        <v>3</v>
      </c>
      <c r="W16" s="345"/>
      <c r="X16" s="346"/>
      <c r="Y16" s="183">
        <f>Y17+Y18+Y19</f>
        <v>4892493</v>
      </c>
      <c r="Z16" s="183">
        <f>Z17+Z18+Z19</f>
        <v>4855502.29</v>
      </c>
      <c r="AA16" s="183">
        <f>AA17+AA18+AA19</f>
        <v>4510319.04</v>
      </c>
      <c r="AB16" s="141"/>
      <c r="AC16" s="142"/>
    </row>
    <row r="17" spans="1:29" ht="49.5" customHeight="1">
      <c r="A17" s="21"/>
      <c r="B17" s="143"/>
      <c r="C17" s="144"/>
      <c r="D17" s="145"/>
      <c r="E17" s="329" t="s">
        <v>145</v>
      </c>
      <c r="F17" s="329"/>
      <c r="G17" s="329"/>
      <c r="H17" s="329"/>
      <c r="I17" s="329"/>
      <c r="J17" s="329"/>
      <c r="K17" s="329"/>
      <c r="L17" s="329"/>
      <c r="M17" s="329"/>
      <c r="N17" s="329"/>
      <c r="O17" s="330"/>
      <c r="P17" s="14">
        <v>1</v>
      </c>
      <c r="Q17" s="13">
        <v>2</v>
      </c>
      <c r="R17" s="146" t="s">
        <v>162</v>
      </c>
      <c r="S17" s="13" t="s">
        <v>4</v>
      </c>
      <c r="T17" s="147" t="s">
        <v>5</v>
      </c>
      <c r="U17" s="13" t="s">
        <v>4</v>
      </c>
      <c r="V17" s="148" t="s">
        <v>3</v>
      </c>
      <c r="W17" s="331"/>
      <c r="X17" s="332"/>
      <c r="Y17" s="276">
        <v>626890</v>
      </c>
      <c r="Z17" s="276">
        <v>626890</v>
      </c>
      <c r="AA17" s="276">
        <v>626890</v>
      </c>
      <c r="AB17" s="149"/>
      <c r="AC17" s="142"/>
    </row>
    <row r="18" spans="1:29" ht="65.25" customHeight="1">
      <c r="A18" s="21"/>
      <c r="B18" s="143"/>
      <c r="C18" s="144"/>
      <c r="D18" s="145"/>
      <c r="E18" s="329" t="s">
        <v>141</v>
      </c>
      <c r="F18" s="329"/>
      <c r="G18" s="329"/>
      <c r="H18" s="329"/>
      <c r="I18" s="329"/>
      <c r="J18" s="329"/>
      <c r="K18" s="329"/>
      <c r="L18" s="329"/>
      <c r="M18" s="329"/>
      <c r="N18" s="329"/>
      <c r="O18" s="330"/>
      <c r="P18" s="14">
        <v>1</v>
      </c>
      <c r="Q18" s="13">
        <v>4</v>
      </c>
      <c r="R18" s="146" t="s">
        <v>162</v>
      </c>
      <c r="S18" s="13" t="s">
        <v>4</v>
      </c>
      <c r="T18" s="147" t="s">
        <v>5</v>
      </c>
      <c r="U18" s="13" t="s">
        <v>4</v>
      </c>
      <c r="V18" s="148" t="s">
        <v>3</v>
      </c>
      <c r="W18" s="331"/>
      <c r="X18" s="332"/>
      <c r="Y18" s="276">
        <v>4057603</v>
      </c>
      <c r="Z18" s="276">
        <v>4070612.29</v>
      </c>
      <c r="AA18" s="276">
        <v>3830429.04</v>
      </c>
      <c r="AB18" s="149"/>
      <c r="AC18" s="142"/>
    </row>
    <row r="19" spans="1:29" ht="15" customHeight="1">
      <c r="A19" s="21"/>
      <c r="B19" s="143"/>
      <c r="C19" s="144"/>
      <c r="D19" s="145"/>
      <c r="E19" s="329" t="s">
        <v>135</v>
      </c>
      <c r="F19" s="329"/>
      <c r="G19" s="329"/>
      <c r="H19" s="329"/>
      <c r="I19" s="329"/>
      <c r="J19" s="329"/>
      <c r="K19" s="329"/>
      <c r="L19" s="329"/>
      <c r="M19" s="329"/>
      <c r="N19" s="329"/>
      <c r="O19" s="330"/>
      <c r="P19" s="14">
        <v>1</v>
      </c>
      <c r="Q19" s="13">
        <v>13</v>
      </c>
      <c r="R19" s="146" t="s">
        <v>162</v>
      </c>
      <c r="S19" s="13" t="s">
        <v>4</v>
      </c>
      <c r="T19" s="147" t="s">
        <v>5</v>
      </c>
      <c r="U19" s="13" t="s">
        <v>4</v>
      </c>
      <c r="V19" s="148" t="s">
        <v>3</v>
      </c>
      <c r="W19" s="331"/>
      <c r="X19" s="332"/>
      <c r="Y19" s="276">
        <v>208000</v>
      </c>
      <c r="Z19" s="276">
        <v>158000</v>
      </c>
      <c r="AA19" s="276">
        <v>53000</v>
      </c>
      <c r="AB19" s="149"/>
      <c r="AC19" s="142"/>
    </row>
    <row r="20" spans="1:29" ht="15" customHeight="1">
      <c r="A20" s="21"/>
      <c r="B20" s="143"/>
      <c r="C20" s="150"/>
      <c r="D20" s="333" t="s">
        <v>126</v>
      </c>
      <c r="E20" s="333"/>
      <c r="F20" s="333"/>
      <c r="G20" s="333"/>
      <c r="H20" s="333"/>
      <c r="I20" s="333"/>
      <c r="J20" s="333"/>
      <c r="K20" s="333"/>
      <c r="L20" s="333"/>
      <c r="M20" s="333"/>
      <c r="N20" s="333"/>
      <c r="O20" s="338"/>
      <c r="P20" s="81">
        <v>2</v>
      </c>
      <c r="Q20" s="80" t="s">
        <v>4</v>
      </c>
      <c r="R20" s="146" t="s">
        <v>162</v>
      </c>
      <c r="S20" s="13" t="s">
        <v>4</v>
      </c>
      <c r="T20" s="147" t="s">
        <v>5</v>
      </c>
      <c r="U20" s="13" t="s">
        <v>4</v>
      </c>
      <c r="V20" s="148" t="s">
        <v>3</v>
      </c>
      <c r="W20" s="339"/>
      <c r="X20" s="340"/>
      <c r="Y20" s="184">
        <f>Y21</f>
        <v>74300</v>
      </c>
      <c r="Z20" s="184">
        <f>Z21</f>
        <v>75100</v>
      </c>
      <c r="AA20" s="184">
        <f>AA21</f>
        <v>77900</v>
      </c>
      <c r="AB20" s="149"/>
      <c r="AC20" s="142"/>
    </row>
    <row r="21" spans="1:29" ht="15" customHeight="1">
      <c r="A21" s="21"/>
      <c r="B21" s="143"/>
      <c r="C21" s="144"/>
      <c r="D21" s="145"/>
      <c r="E21" s="329" t="s">
        <v>125</v>
      </c>
      <c r="F21" s="329"/>
      <c r="G21" s="329"/>
      <c r="H21" s="329"/>
      <c r="I21" s="329"/>
      <c r="J21" s="329"/>
      <c r="K21" s="329"/>
      <c r="L21" s="329"/>
      <c r="M21" s="329"/>
      <c r="N21" s="329"/>
      <c r="O21" s="330"/>
      <c r="P21" s="14">
        <v>2</v>
      </c>
      <c r="Q21" s="13">
        <v>3</v>
      </c>
      <c r="R21" s="146" t="s">
        <v>162</v>
      </c>
      <c r="S21" s="13" t="s">
        <v>4</v>
      </c>
      <c r="T21" s="147" t="s">
        <v>5</v>
      </c>
      <c r="U21" s="13" t="s">
        <v>4</v>
      </c>
      <c r="V21" s="148" t="s">
        <v>3</v>
      </c>
      <c r="W21" s="331"/>
      <c r="X21" s="332"/>
      <c r="Y21" s="276">
        <v>74300</v>
      </c>
      <c r="Z21" s="276">
        <v>75100</v>
      </c>
      <c r="AA21" s="276">
        <v>77900</v>
      </c>
      <c r="AB21" s="149"/>
      <c r="AC21" s="142"/>
    </row>
    <row r="22" spans="1:29" ht="29.25" customHeight="1">
      <c r="A22" s="21"/>
      <c r="B22" s="143"/>
      <c r="C22" s="150"/>
      <c r="D22" s="333" t="s">
        <v>114</v>
      </c>
      <c r="E22" s="333"/>
      <c r="F22" s="333"/>
      <c r="G22" s="333"/>
      <c r="H22" s="333"/>
      <c r="I22" s="333"/>
      <c r="J22" s="333"/>
      <c r="K22" s="333"/>
      <c r="L22" s="333"/>
      <c r="M22" s="333"/>
      <c r="N22" s="333"/>
      <c r="O22" s="338"/>
      <c r="P22" s="81">
        <v>3</v>
      </c>
      <c r="Q22" s="80" t="s">
        <v>4</v>
      </c>
      <c r="R22" s="146" t="s">
        <v>162</v>
      </c>
      <c r="S22" s="13" t="s">
        <v>4</v>
      </c>
      <c r="T22" s="147" t="s">
        <v>5</v>
      </c>
      <c r="U22" s="13" t="s">
        <v>4</v>
      </c>
      <c r="V22" s="148" t="s">
        <v>3</v>
      </c>
      <c r="W22" s="339"/>
      <c r="X22" s="340"/>
      <c r="Y22" s="184">
        <f>Y23+Y24+Y25</f>
        <v>16600</v>
      </c>
      <c r="Z22" s="184">
        <f>Z23+Z24+Z25</f>
        <v>16600</v>
      </c>
      <c r="AA22" s="184">
        <f>AA23+AA24+AA25</f>
        <v>16600</v>
      </c>
      <c r="AB22" s="149"/>
      <c r="AC22" s="142"/>
    </row>
    <row r="23" spans="1:29" ht="15" customHeight="1">
      <c r="A23" s="21"/>
      <c r="B23" s="143"/>
      <c r="C23" s="144"/>
      <c r="D23" s="145"/>
      <c r="E23" s="329" t="s">
        <v>113</v>
      </c>
      <c r="F23" s="329"/>
      <c r="G23" s="329"/>
      <c r="H23" s="329"/>
      <c r="I23" s="329"/>
      <c r="J23" s="329"/>
      <c r="K23" s="329"/>
      <c r="L23" s="329"/>
      <c r="M23" s="329"/>
      <c r="N23" s="329"/>
      <c r="O23" s="330"/>
      <c r="P23" s="14">
        <v>3</v>
      </c>
      <c r="Q23" s="13">
        <v>4</v>
      </c>
      <c r="R23" s="146" t="s">
        <v>162</v>
      </c>
      <c r="S23" s="13" t="s">
        <v>4</v>
      </c>
      <c r="T23" s="147" t="s">
        <v>5</v>
      </c>
      <c r="U23" s="13" t="s">
        <v>4</v>
      </c>
      <c r="V23" s="148" t="s">
        <v>3</v>
      </c>
      <c r="W23" s="331"/>
      <c r="X23" s="332"/>
      <c r="Y23" s="276">
        <v>16600</v>
      </c>
      <c r="Z23" s="276">
        <v>16600</v>
      </c>
      <c r="AA23" s="276">
        <v>16600</v>
      </c>
      <c r="AB23" s="149"/>
      <c r="AC23" s="142"/>
    </row>
    <row r="24" spans="1:29" ht="48.75" customHeight="1">
      <c r="A24" s="21"/>
      <c r="B24" s="143"/>
      <c r="C24" s="144"/>
      <c r="D24" s="145"/>
      <c r="E24" s="329" t="s">
        <v>106</v>
      </c>
      <c r="F24" s="329"/>
      <c r="G24" s="329"/>
      <c r="H24" s="329"/>
      <c r="I24" s="329"/>
      <c r="J24" s="329"/>
      <c r="K24" s="329"/>
      <c r="L24" s="329"/>
      <c r="M24" s="329"/>
      <c r="N24" s="329"/>
      <c r="O24" s="330"/>
      <c r="P24" s="14">
        <v>3</v>
      </c>
      <c r="Q24" s="13">
        <v>9</v>
      </c>
      <c r="R24" s="146" t="s">
        <v>162</v>
      </c>
      <c r="S24" s="13" t="s">
        <v>4</v>
      </c>
      <c r="T24" s="147" t="s">
        <v>5</v>
      </c>
      <c r="U24" s="13" t="s">
        <v>4</v>
      </c>
      <c r="V24" s="148" t="s">
        <v>3</v>
      </c>
      <c r="W24" s="331"/>
      <c r="X24" s="332"/>
      <c r="Y24" s="276"/>
      <c r="Z24" s="276"/>
      <c r="AA24" s="276"/>
      <c r="AB24" s="149"/>
      <c r="AC24" s="142"/>
    </row>
    <row r="25" spans="1:29" ht="15" customHeight="1">
      <c r="A25" s="21"/>
      <c r="B25" s="143"/>
      <c r="C25" s="144"/>
      <c r="D25" s="145"/>
      <c r="E25" s="329" t="s">
        <v>105</v>
      </c>
      <c r="F25" s="329"/>
      <c r="G25" s="329"/>
      <c r="H25" s="329"/>
      <c r="I25" s="329"/>
      <c r="J25" s="329"/>
      <c r="K25" s="329"/>
      <c r="L25" s="329"/>
      <c r="M25" s="329"/>
      <c r="N25" s="329"/>
      <c r="O25" s="330"/>
      <c r="P25" s="14">
        <v>3</v>
      </c>
      <c r="Q25" s="13">
        <v>10</v>
      </c>
      <c r="R25" s="146" t="s">
        <v>162</v>
      </c>
      <c r="S25" s="13" t="s">
        <v>4</v>
      </c>
      <c r="T25" s="147" t="s">
        <v>5</v>
      </c>
      <c r="U25" s="13" t="s">
        <v>4</v>
      </c>
      <c r="V25" s="148" t="s">
        <v>3</v>
      </c>
      <c r="W25" s="331"/>
      <c r="X25" s="332"/>
      <c r="Y25" s="276"/>
      <c r="Z25" s="276"/>
      <c r="AA25" s="276"/>
      <c r="AB25" s="149"/>
      <c r="AC25" s="142"/>
    </row>
    <row r="26" spans="1:29" ht="15" customHeight="1">
      <c r="A26" s="21"/>
      <c r="B26" s="143"/>
      <c r="C26" s="150"/>
      <c r="D26" s="333" t="s">
        <v>104</v>
      </c>
      <c r="E26" s="333"/>
      <c r="F26" s="333"/>
      <c r="G26" s="333"/>
      <c r="H26" s="333"/>
      <c r="I26" s="333"/>
      <c r="J26" s="333"/>
      <c r="K26" s="333"/>
      <c r="L26" s="333"/>
      <c r="M26" s="333"/>
      <c r="N26" s="333"/>
      <c r="O26" s="338"/>
      <c r="P26" s="81">
        <v>4</v>
      </c>
      <c r="Q26" s="80" t="s">
        <v>4</v>
      </c>
      <c r="R26" s="146" t="s">
        <v>162</v>
      </c>
      <c r="S26" s="13" t="s">
        <v>4</v>
      </c>
      <c r="T26" s="147" t="s">
        <v>5</v>
      </c>
      <c r="U26" s="13" t="s">
        <v>4</v>
      </c>
      <c r="V26" s="148" t="s">
        <v>3</v>
      </c>
      <c r="W26" s="339"/>
      <c r="X26" s="340"/>
      <c r="Y26" s="184">
        <f>Y27+Y28</f>
        <v>1369268.55</v>
      </c>
      <c r="Z26" s="184">
        <f>Z27+Z28</f>
        <v>1536322.81</v>
      </c>
      <c r="AA26" s="184">
        <f>AA27+AA28</f>
        <v>1489833.07</v>
      </c>
      <c r="AB26" s="149"/>
      <c r="AC26" s="142"/>
    </row>
    <row r="27" spans="1:29" ht="15" customHeight="1">
      <c r="A27" s="21"/>
      <c r="B27" s="143"/>
      <c r="C27" s="144"/>
      <c r="D27" s="145"/>
      <c r="E27" s="329" t="s">
        <v>103</v>
      </c>
      <c r="F27" s="329"/>
      <c r="G27" s="329"/>
      <c r="H27" s="329"/>
      <c r="I27" s="329"/>
      <c r="J27" s="329"/>
      <c r="K27" s="329"/>
      <c r="L27" s="329"/>
      <c r="M27" s="329"/>
      <c r="N27" s="329"/>
      <c r="O27" s="330"/>
      <c r="P27" s="14">
        <v>4</v>
      </c>
      <c r="Q27" s="13">
        <v>9</v>
      </c>
      <c r="R27" s="146" t="s">
        <v>162</v>
      </c>
      <c r="S27" s="13" t="s">
        <v>4</v>
      </c>
      <c r="T27" s="147" t="s">
        <v>5</v>
      </c>
      <c r="U27" s="13" t="s">
        <v>4</v>
      </c>
      <c r="V27" s="148" t="s">
        <v>3</v>
      </c>
      <c r="W27" s="331"/>
      <c r="X27" s="332"/>
      <c r="Y27" s="276">
        <v>1042324.5</v>
      </c>
      <c r="Z27" s="276">
        <v>1175870.81</v>
      </c>
      <c r="AA27" s="276">
        <v>1213750.07</v>
      </c>
      <c r="AB27" s="149"/>
      <c r="AC27" s="142"/>
    </row>
    <row r="28" spans="1:29" ht="29.25" customHeight="1">
      <c r="A28" s="21"/>
      <c r="B28" s="143"/>
      <c r="C28" s="144"/>
      <c r="D28" s="145"/>
      <c r="E28" s="329" t="s">
        <v>88</v>
      </c>
      <c r="F28" s="329"/>
      <c r="G28" s="329"/>
      <c r="H28" s="329"/>
      <c r="I28" s="329"/>
      <c r="J28" s="329"/>
      <c r="K28" s="329"/>
      <c r="L28" s="329"/>
      <c r="M28" s="329"/>
      <c r="N28" s="329"/>
      <c r="O28" s="330"/>
      <c r="P28" s="14">
        <v>4</v>
      </c>
      <c r="Q28" s="13">
        <v>12</v>
      </c>
      <c r="R28" s="146" t="s">
        <v>162</v>
      </c>
      <c r="S28" s="13" t="s">
        <v>4</v>
      </c>
      <c r="T28" s="147" t="s">
        <v>5</v>
      </c>
      <c r="U28" s="13" t="s">
        <v>4</v>
      </c>
      <c r="V28" s="148" t="s">
        <v>3</v>
      </c>
      <c r="W28" s="331"/>
      <c r="X28" s="332"/>
      <c r="Y28" s="276">
        <v>326944.05</v>
      </c>
      <c r="Z28" s="276">
        <v>360452</v>
      </c>
      <c r="AA28" s="276">
        <v>276083</v>
      </c>
      <c r="AB28" s="149"/>
      <c r="AC28" s="142"/>
    </row>
    <row r="29" spans="1:29" ht="29.25" customHeight="1">
      <c r="A29" s="21"/>
      <c r="B29" s="143"/>
      <c r="C29" s="150"/>
      <c r="D29" s="333" t="s">
        <v>72</v>
      </c>
      <c r="E29" s="333"/>
      <c r="F29" s="333"/>
      <c r="G29" s="333"/>
      <c r="H29" s="333"/>
      <c r="I29" s="333"/>
      <c r="J29" s="333"/>
      <c r="K29" s="333"/>
      <c r="L29" s="333"/>
      <c r="M29" s="333"/>
      <c r="N29" s="333"/>
      <c r="O29" s="338"/>
      <c r="P29" s="81">
        <v>5</v>
      </c>
      <c r="Q29" s="80" t="s">
        <v>4</v>
      </c>
      <c r="R29" s="146" t="s">
        <v>162</v>
      </c>
      <c r="S29" s="13" t="s">
        <v>4</v>
      </c>
      <c r="T29" s="147" t="s">
        <v>5</v>
      </c>
      <c r="U29" s="13" t="s">
        <v>4</v>
      </c>
      <c r="V29" s="148" t="s">
        <v>3</v>
      </c>
      <c r="W29" s="339"/>
      <c r="X29" s="340"/>
      <c r="Y29" s="184">
        <f>Y30+Y31+Y32</f>
        <v>766000</v>
      </c>
      <c r="Z29" s="184">
        <f>Z30+Z31+Z32</f>
        <v>837408.46</v>
      </c>
      <c r="AA29" s="184">
        <f>AA30+AA31+AA32</f>
        <v>877310.31</v>
      </c>
      <c r="AB29" s="149"/>
      <c r="AC29" s="142"/>
    </row>
    <row r="30" spans="1:29" ht="15" customHeight="1">
      <c r="A30" s="21"/>
      <c r="B30" s="143"/>
      <c r="C30" s="144"/>
      <c r="D30" s="145"/>
      <c r="E30" s="329" t="s">
        <v>71</v>
      </c>
      <c r="F30" s="329"/>
      <c r="G30" s="329"/>
      <c r="H30" s="329"/>
      <c r="I30" s="329"/>
      <c r="J30" s="329"/>
      <c r="K30" s="329"/>
      <c r="L30" s="329"/>
      <c r="M30" s="329"/>
      <c r="N30" s="329"/>
      <c r="O30" s="330"/>
      <c r="P30" s="14">
        <v>5</v>
      </c>
      <c r="Q30" s="13">
        <v>1</v>
      </c>
      <c r="R30" s="146" t="s">
        <v>162</v>
      </c>
      <c r="S30" s="13" t="s">
        <v>4</v>
      </c>
      <c r="T30" s="147" t="s">
        <v>5</v>
      </c>
      <c r="U30" s="13" t="s">
        <v>4</v>
      </c>
      <c r="V30" s="148" t="s">
        <v>3</v>
      </c>
      <c r="W30" s="331"/>
      <c r="X30" s="332"/>
      <c r="Y30" s="276">
        <v>36000</v>
      </c>
      <c r="Z30" s="276">
        <v>41408.46</v>
      </c>
      <c r="AA30" s="276">
        <v>45000.31</v>
      </c>
      <c r="AB30" s="149"/>
      <c r="AC30" s="142"/>
    </row>
    <row r="31" spans="1:29" ht="15" customHeight="1">
      <c r="A31" s="21"/>
      <c r="B31" s="143"/>
      <c r="C31" s="144"/>
      <c r="D31" s="145"/>
      <c r="E31" s="329" t="s">
        <v>61</v>
      </c>
      <c r="F31" s="329"/>
      <c r="G31" s="329"/>
      <c r="H31" s="329"/>
      <c r="I31" s="329"/>
      <c r="J31" s="329"/>
      <c r="K31" s="329"/>
      <c r="L31" s="329"/>
      <c r="M31" s="329"/>
      <c r="N31" s="329"/>
      <c r="O31" s="330"/>
      <c r="P31" s="14">
        <v>5</v>
      </c>
      <c r="Q31" s="13">
        <v>2</v>
      </c>
      <c r="R31" s="146" t="s">
        <v>162</v>
      </c>
      <c r="S31" s="13" t="s">
        <v>4</v>
      </c>
      <c r="T31" s="147" t="s">
        <v>5</v>
      </c>
      <c r="U31" s="13" t="s">
        <v>4</v>
      </c>
      <c r="V31" s="148" t="s">
        <v>3</v>
      </c>
      <c r="W31" s="331"/>
      <c r="X31" s="332"/>
      <c r="Y31" s="276">
        <v>250000</v>
      </c>
      <c r="Z31" s="276">
        <v>300000</v>
      </c>
      <c r="AA31" s="276">
        <v>332310</v>
      </c>
      <c r="AB31" s="149"/>
      <c r="AC31" s="142"/>
    </row>
    <row r="32" spans="1:29" ht="15" customHeight="1">
      <c r="A32" s="21"/>
      <c r="B32" s="143"/>
      <c r="C32" s="144"/>
      <c r="D32" s="145"/>
      <c r="E32" s="329" t="s">
        <v>52</v>
      </c>
      <c r="F32" s="329"/>
      <c r="G32" s="329"/>
      <c r="H32" s="329"/>
      <c r="I32" s="329"/>
      <c r="J32" s="329"/>
      <c r="K32" s="329"/>
      <c r="L32" s="329"/>
      <c r="M32" s="329"/>
      <c r="N32" s="329"/>
      <c r="O32" s="330"/>
      <c r="P32" s="14">
        <v>5</v>
      </c>
      <c r="Q32" s="13">
        <v>3</v>
      </c>
      <c r="R32" s="146" t="s">
        <v>162</v>
      </c>
      <c r="S32" s="13" t="s">
        <v>4</v>
      </c>
      <c r="T32" s="147" t="s">
        <v>5</v>
      </c>
      <c r="U32" s="13" t="s">
        <v>4</v>
      </c>
      <c r="V32" s="148" t="s">
        <v>3</v>
      </c>
      <c r="W32" s="331"/>
      <c r="X32" s="332"/>
      <c r="Y32" s="276">
        <v>480000</v>
      </c>
      <c r="Z32" s="276">
        <v>496000</v>
      </c>
      <c r="AA32" s="276">
        <v>500000</v>
      </c>
      <c r="AB32" s="149"/>
      <c r="AC32" s="142"/>
    </row>
    <row r="33" spans="1:29" ht="15" customHeight="1">
      <c r="A33" s="21"/>
      <c r="B33" s="143"/>
      <c r="C33" s="150"/>
      <c r="D33" s="333" t="s">
        <v>35</v>
      </c>
      <c r="E33" s="333"/>
      <c r="F33" s="333"/>
      <c r="G33" s="333"/>
      <c r="H33" s="333"/>
      <c r="I33" s="333"/>
      <c r="J33" s="333"/>
      <c r="K33" s="333"/>
      <c r="L33" s="333"/>
      <c r="M33" s="333"/>
      <c r="N33" s="333"/>
      <c r="O33" s="338"/>
      <c r="P33" s="81">
        <v>8</v>
      </c>
      <c r="Q33" s="80" t="s">
        <v>4</v>
      </c>
      <c r="R33" s="146" t="s">
        <v>162</v>
      </c>
      <c r="S33" s="13" t="s">
        <v>4</v>
      </c>
      <c r="T33" s="147" t="s">
        <v>5</v>
      </c>
      <c r="U33" s="13" t="s">
        <v>4</v>
      </c>
      <c r="V33" s="148" t="s">
        <v>3</v>
      </c>
      <c r="W33" s="339"/>
      <c r="X33" s="340"/>
      <c r="Y33" s="184">
        <f>Y34</f>
        <v>1250000</v>
      </c>
      <c r="Z33" s="184">
        <f>Z34</f>
        <v>1250000</v>
      </c>
      <c r="AA33" s="184">
        <f>AA34</f>
        <v>1250000</v>
      </c>
      <c r="AB33" s="149"/>
      <c r="AC33" s="142"/>
    </row>
    <row r="34" spans="1:29" ht="15" customHeight="1">
      <c r="A34" s="21"/>
      <c r="B34" s="143"/>
      <c r="C34" s="144"/>
      <c r="D34" s="145"/>
      <c r="E34" s="329" t="s">
        <v>34</v>
      </c>
      <c r="F34" s="329"/>
      <c r="G34" s="329"/>
      <c r="H34" s="329"/>
      <c r="I34" s="329"/>
      <c r="J34" s="329"/>
      <c r="K34" s="329"/>
      <c r="L34" s="329"/>
      <c r="M34" s="329"/>
      <c r="N34" s="329"/>
      <c r="O34" s="330"/>
      <c r="P34" s="14">
        <v>8</v>
      </c>
      <c r="Q34" s="13">
        <v>1</v>
      </c>
      <c r="R34" s="146" t="s">
        <v>162</v>
      </c>
      <c r="S34" s="13" t="s">
        <v>4</v>
      </c>
      <c r="T34" s="147" t="s">
        <v>5</v>
      </c>
      <c r="U34" s="13" t="s">
        <v>4</v>
      </c>
      <c r="V34" s="148" t="s">
        <v>3</v>
      </c>
      <c r="W34" s="331"/>
      <c r="X34" s="332"/>
      <c r="Y34" s="276">
        <v>1250000</v>
      </c>
      <c r="Z34" s="276">
        <v>1250000</v>
      </c>
      <c r="AA34" s="276">
        <v>1250000</v>
      </c>
      <c r="AB34" s="149"/>
      <c r="AC34" s="142"/>
    </row>
    <row r="35" spans="1:29" ht="15" customHeight="1">
      <c r="A35" s="21"/>
      <c r="B35" s="143"/>
      <c r="C35" s="150"/>
      <c r="D35" s="333" t="s">
        <v>20</v>
      </c>
      <c r="E35" s="333"/>
      <c r="F35" s="333"/>
      <c r="G35" s="333"/>
      <c r="H35" s="333"/>
      <c r="I35" s="333"/>
      <c r="J35" s="333"/>
      <c r="K35" s="333"/>
      <c r="L35" s="333"/>
      <c r="M35" s="333"/>
      <c r="N35" s="333"/>
      <c r="O35" s="338"/>
      <c r="P35" s="81">
        <v>10</v>
      </c>
      <c r="Q35" s="80" t="s">
        <v>4</v>
      </c>
      <c r="R35" s="146" t="s">
        <v>162</v>
      </c>
      <c r="S35" s="13" t="s">
        <v>4</v>
      </c>
      <c r="T35" s="147" t="s">
        <v>5</v>
      </c>
      <c r="U35" s="13" t="s">
        <v>4</v>
      </c>
      <c r="V35" s="148" t="s">
        <v>3</v>
      </c>
      <c r="W35" s="339"/>
      <c r="X35" s="340"/>
      <c r="Y35" s="184">
        <f>Y36+Y37</f>
        <v>187562.95</v>
      </c>
      <c r="Z35" s="184">
        <f>Z36+Z37</f>
        <v>500</v>
      </c>
      <c r="AA35" s="184">
        <f>AA36+AA37</f>
        <v>500</v>
      </c>
      <c r="AB35" s="149"/>
      <c r="AC35" s="142"/>
    </row>
    <row r="36" spans="1:29" ht="15" customHeight="1">
      <c r="A36" s="21"/>
      <c r="B36" s="143"/>
      <c r="C36" s="144"/>
      <c r="D36" s="145"/>
      <c r="E36" s="329" t="s">
        <v>19</v>
      </c>
      <c r="F36" s="329"/>
      <c r="G36" s="329"/>
      <c r="H36" s="329"/>
      <c r="I36" s="329"/>
      <c r="J36" s="329"/>
      <c r="K36" s="329"/>
      <c r="L36" s="329"/>
      <c r="M36" s="329"/>
      <c r="N36" s="329"/>
      <c r="O36" s="330"/>
      <c r="P36" s="14">
        <v>10</v>
      </c>
      <c r="Q36" s="13">
        <v>1</v>
      </c>
      <c r="R36" s="146" t="s">
        <v>162</v>
      </c>
      <c r="S36" s="13" t="s">
        <v>4</v>
      </c>
      <c r="T36" s="147" t="s">
        <v>5</v>
      </c>
      <c r="U36" s="13" t="s">
        <v>4</v>
      </c>
      <c r="V36" s="148" t="s">
        <v>3</v>
      </c>
      <c r="W36" s="331"/>
      <c r="X36" s="332"/>
      <c r="Y36" s="276"/>
      <c r="Z36" s="276"/>
      <c r="AA36" s="276"/>
      <c r="AB36" s="149"/>
      <c r="AC36" s="142"/>
    </row>
    <row r="37" spans="1:29" ht="15" customHeight="1">
      <c r="A37" s="21"/>
      <c r="B37" s="143"/>
      <c r="C37" s="144"/>
      <c r="D37" s="145"/>
      <c r="E37" s="329" t="s">
        <v>18</v>
      </c>
      <c r="F37" s="329"/>
      <c r="G37" s="329"/>
      <c r="H37" s="329"/>
      <c r="I37" s="329"/>
      <c r="J37" s="329"/>
      <c r="K37" s="329"/>
      <c r="L37" s="329"/>
      <c r="M37" s="329"/>
      <c r="N37" s="329"/>
      <c r="O37" s="330"/>
      <c r="P37" s="14">
        <v>10</v>
      </c>
      <c r="Q37" s="13">
        <v>3</v>
      </c>
      <c r="R37" s="146" t="s">
        <v>162</v>
      </c>
      <c r="S37" s="13" t="s">
        <v>4</v>
      </c>
      <c r="T37" s="147" t="s">
        <v>5</v>
      </c>
      <c r="U37" s="13" t="s">
        <v>4</v>
      </c>
      <c r="V37" s="148" t="s">
        <v>3</v>
      </c>
      <c r="W37" s="331"/>
      <c r="X37" s="332"/>
      <c r="Y37" s="276">
        <v>187562.95</v>
      </c>
      <c r="Z37" s="276">
        <v>500</v>
      </c>
      <c r="AA37" s="276">
        <v>500</v>
      </c>
      <c r="AB37" s="149"/>
      <c r="AC37" s="142"/>
    </row>
    <row r="38" spans="1:29" ht="15" customHeight="1" thickBot="1">
      <c r="A38" s="21"/>
      <c r="B38" s="143"/>
      <c r="C38" s="150"/>
      <c r="D38" s="333" t="s">
        <v>2</v>
      </c>
      <c r="E38" s="333"/>
      <c r="F38" s="333"/>
      <c r="G38" s="333"/>
      <c r="H38" s="333"/>
      <c r="I38" s="333"/>
      <c r="J38" s="333"/>
      <c r="K38" s="333"/>
      <c r="L38" s="333"/>
      <c r="M38" s="333"/>
      <c r="N38" s="334"/>
      <c r="O38" s="335"/>
      <c r="P38" s="44"/>
      <c r="Q38" s="43"/>
      <c r="R38" s="153" t="s">
        <v>162</v>
      </c>
      <c r="S38" s="25" t="s">
        <v>4</v>
      </c>
      <c r="T38" s="154" t="s">
        <v>5</v>
      </c>
      <c r="U38" s="25" t="s">
        <v>4</v>
      </c>
      <c r="V38" s="155" t="s">
        <v>3</v>
      </c>
      <c r="W38" s="336"/>
      <c r="X38" s="337"/>
      <c r="Y38" s="185">
        <f>'приложение 3'!X117</f>
        <v>0</v>
      </c>
      <c r="Z38" s="185">
        <f>'приложение 3'!Y117</f>
        <v>217137.24713429873</v>
      </c>
      <c r="AA38" s="186">
        <f>'приложение 3'!Z117</f>
        <v>427787.64707224368</v>
      </c>
      <c r="AB38" s="149"/>
      <c r="AC38" s="142"/>
    </row>
    <row r="39" spans="1:29" ht="21.75" customHeight="1" thickBot="1">
      <c r="A39" s="4"/>
      <c r="B39" s="151"/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2"/>
      <c r="N39" s="284" t="s">
        <v>0</v>
      </c>
      <c r="O39" s="285"/>
      <c r="P39" s="285"/>
      <c r="Q39" s="285"/>
      <c r="R39" s="285"/>
      <c r="S39" s="285"/>
      <c r="T39" s="285"/>
      <c r="U39" s="285"/>
      <c r="V39" s="285"/>
      <c r="W39" s="285"/>
      <c r="X39" s="286"/>
      <c r="Y39" s="287">
        <f>Y16+Y20+Y22+Y26+Y29+Y33+Y35+Y38</f>
        <v>8556224.5</v>
      </c>
      <c r="Z39" s="287">
        <f t="shared" ref="Z39:AA39" si="0">Z16+Z20+Z22+Z26+Z29+Z33+Z35+Z38</f>
        <v>8788570.8071342967</v>
      </c>
      <c r="AA39" s="288">
        <f t="shared" si="0"/>
        <v>8650250.0670722444</v>
      </c>
      <c r="AB39" s="3"/>
      <c r="AC39" s="2"/>
    </row>
    <row r="40" spans="1:29" ht="12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3"/>
      <c r="R40" s="3"/>
      <c r="S40" s="3"/>
      <c r="T40" s="3"/>
      <c r="U40" s="3"/>
      <c r="V40" s="3"/>
      <c r="W40" s="3"/>
      <c r="X40" s="3"/>
      <c r="Y40" s="2"/>
      <c r="Z40" s="4"/>
      <c r="AA40" s="3"/>
      <c r="AB40" s="3"/>
      <c r="AC40" s="2"/>
    </row>
  </sheetData>
  <mergeCells count="48">
    <mergeCell ref="S14:V14"/>
    <mergeCell ref="S15:V15"/>
    <mergeCell ref="D16:O16"/>
    <mergeCell ref="W16:X16"/>
    <mergeCell ref="E17:O17"/>
    <mergeCell ref="W17:X17"/>
    <mergeCell ref="E18:O18"/>
    <mergeCell ref="W18:X18"/>
    <mergeCell ref="E19:O19"/>
    <mergeCell ref="W19:X19"/>
    <mergeCell ref="D20:O20"/>
    <mergeCell ref="W20:X20"/>
    <mergeCell ref="E21:O21"/>
    <mergeCell ref="W21:X21"/>
    <mergeCell ref="D22:O22"/>
    <mergeCell ref="W22:X22"/>
    <mergeCell ref="E23:O23"/>
    <mergeCell ref="W23:X23"/>
    <mergeCell ref="E24:O24"/>
    <mergeCell ref="W24:X24"/>
    <mergeCell ref="E25:O25"/>
    <mergeCell ref="W25:X25"/>
    <mergeCell ref="D26:O26"/>
    <mergeCell ref="W26:X26"/>
    <mergeCell ref="E27:O27"/>
    <mergeCell ref="W27:X27"/>
    <mergeCell ref="E28:O28"/>
    <mergeCell ref="W28:X28"/>
    <mergeCell ref="D29:O29"/>
    <mergeCell ref="W29:X29"/>
    <mergeCell ref="E30:O30"/>
    <mergeCell ref="W30:X30"/>
    <mergeCell ref="E31:O31"/>
    <mergeCell ref="W31:X31"/>
    <mergeCell ref="E32:O32"/>
    <mergeCell ref="W32:X32"/>
    <mergeCell ref="D33:O33"/>
    <mergeCell ref="W33:X33"/>
    <mergeCell ref="E34:O34"/>
    <mergeCell ref="W34:X34"/>
    <mergeCell ref="D35:O35"/>
    <mergeCell ref="W35:X35"/>
    <mergeCell ref="E36:O36"/>
    <mergeCell ref="W36:X36"/>
    <mergeCell ref="E37:O37"/>
    <mergeCell ref="W37:X37"/>
    <mergeCell ref="D38:O38"/>
    <mergeCell ref="W38:X38"/>
  </mergeCells>
  <pageMargins left="0.2" right="0.2" top="0.19685039370078741" bottom="0.35433070866141736" header="0.15748031496062992" footer="0.51181102362204722"/>
  <pageSetup paperSize="9" scale="8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нарматив дох</vt:lpstr>
      <vt:lpstr>приложение 5</vt:lpstr>
      <vt:lpstr>приложение 3</vt:lpstr>
      <vt:lpstr>приложение 2</vt:lpstr>
      <vt:lpstr>'приложение 2'!Заголовки_для_печати</vt:lpstr>
      <vt:lpstr>'нарматив дох'!Область_печати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buh2</cp:lastModifiedBy>
  <cp:lastPrinted>2017-12-19T13:16:22Z</cp:lastPrinted>
  <dcterms:created xsi:type="dcterms:W3CDTF">2016-11-24T08:46:03Z</dcterms:created>
  <dcterms:modified xsi:type="dcterms:W3CDTF">2017-12-26T10:06:40Z</dcterms:modified>
</cp:coreProperties>
</file>