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приложение 1" sheetId="1" r:id="rId1"/>
  </sheets>
  <externalReferences>
    <externalReference r:id="rId4"/>
    <externalReference r:id="rId5"/>
  </externalReferences>
  <definedNames>
    <definedName name="__bookmark_1">'[1]Доходы_НОВ'!#REF!</definedName>
    <definedName name="__bookmark_3">#REF!</definedName>
    <definedName name="__bookmark_4">#REF!</definedName>
    <definedName name="__bookmark_5">#REF!</definedName>
    <definedName name="_xlnm.Print_Titles" localSheetId="0">'приложение 1'!$11:$11</definedName>
    <definedName name="_xlnm.Print_Area" localSheetId="0">'приложение 1'!$A$1:$F$58</definedName>
  </definedNames>
  <calcPr fullCalcOnLoad="1" refMode="R1C1"/>
</workbook>
</file>

<file path=xl/sharedStrings.xml><?xml version="1.0" encoding="utf-8"?>
<sst xmlns="http://schemas.openxmlformats.org/spreadsheetml/2006/main" count="109" uniqueCount="108">
  <si>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</si>
  <si>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</si>
  <si>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</si>
  <si>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</si>
  <si>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</si>
  <si>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</si>
  <si>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</si>
  <si>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</si>
  <si>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</si>
  <si>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</si>
  <si>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</si>
  <si>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</si>
  <si>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</si>
  <si>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Код дохода</t>
  </si>
  <si>
    <t>Наименование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</si>
  <si>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</si>
  <si>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</si>
  <si>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</si>
  <si>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</si>
  <si>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</si>
  <si>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тыс.руб.</t>
  </si>
  <si>
    <t>к решению Совета депутатов</t>
  </si>
  <si>
    <t xml:space="preserve">ПОСТУПЛЕНИЕ ДОХОДОВ В БЮДЖЕТ </t>
  </si>
  <si>
    <t>Дотации на выравнивание бюджетной обеспеченности поселений из областного бюджета</t>
  </si>
  <si>
    <r>
      <t>Дотации на выравнивание бюджетной обеспеченности поселений из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</si>
  <si>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</si>
  <si>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</si>
  <si>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</si>
  <si>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</si>
  <si>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</si>
  <si>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</si>
  <si>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</si>
  <si>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</si>
  <si>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</si>
  <si>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</si>
  <si>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</si>
  <si>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</si>
  <si>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</si>
  <si>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</si>
  <si>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</si>
  <si>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</si>
  <si>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</si>
  <si>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</si>
  <si>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</si>
  <si>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</si>
  <si>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</si>
  <si>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</si>
  <si>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</si>
  <si>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</si>
  <si>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</si>
  <si>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</si>
  <si>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</si>
  <si>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</si>
  <si>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</si>
  <si>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</si>
  <si>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</si>
  <si>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</si>
  <si>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</si>
  <si>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</si>
  <si>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</si>
  <si>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</si>
  <si>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</si>
  <si>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</si>
  <si>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</si>
  <si>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</si>
  <si>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</si>
  <si>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</si>
  <si>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</si>
  <si>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</si>
  <si>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</si>
  <si>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1 11 00000 00 0000 000</t>
  </si>
  <si>
    <t>1 11 05000 00 0000 120</t>
  </si>
  <si>
    <t>1 11 050200 00 000 120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</si>
  <si>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</si>
  <si>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</si>
  <si>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</si>
  <si>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</si>
  <si>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</si>
  <si>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</si>
  <si>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2 02 00000 00 0000 000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</si>
  <si>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</si>
  <si>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</si>
  <si>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</si>
  <si>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</si>
  <si>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</si>
  <si>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</si>
  <si>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2018 год</t>
  </si>
  <si>
    <t>1 01 02000 01 0000 110</t>
  </si>
  <si>
    <t>2 02 04000 00 0000 151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</si>
  <si>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</si>
  <si>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</si>
  <si>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</si>
  <si>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МО Сергиевский сельсовет</t>
  </si>
  <si>
    <t>МУНИЦИПАЛЬНОГО ОБРАЗОВАНИЯ СЕРГИЕВСКИЙ СЕЛЬСОВЕТ</t>
  </si>
  <si>
    <t>2019 год</t>
  </si>
  <si>
    <t>2 02 15001 00 0000 151</t>
  </si>
  <si>
    <t>2 02 15001 10 0000 151</t>
  </si>
  <si>
    <t>2 02 15001 10 0002 151</t>
  </si>
  <si>
    <t>2 02 10000 00 0000 151</t>
  </si>
  <si>
    <t>2 02 15001 10 0001 151</t>
  </si>
  <si>
    <t>Приложение №1</t>
  </si>
  <si>
    <t xml:space="preserve"> 202 35930 10 0000 151</t>
  </si>
  <si>
    <t>2 02 35118 00 0000 151</t>
  </si>
  <si>
    <t xml:space="preserve"> 202 35930 00 0000 151</t>
  </si>
  <si>
    <t>2 02 35118 10 0000 151</t>
  </si>
  <si>
    <t>НА 2018 ГОД И НА ПЛАНОВЫЙ ПЕРИОД 2019 И 2020 ГОДОВ</t>
  </si>
  <si>
    <t>2020 год</t>
  </si>
  <si>
    <t>от  22 декабря 2017г. №49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</si>
</sst>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_ ;[Red]\-0\ "/>
    <numFmt numFmtId="172" formatCode="#,##0.00;[Red]\-#,##0.00;0.00"/>
    <numFmt numFmtId="173" formatCode="00\.00\.00"/>
    <numFmt numFmtId="174" formatCode="000"/>
    <numFmt numFmtId="175" formatCode="000\.00\.00"/>
    <numFmt numFmtId="176" formatCode="0000000"/>
    <numFmt numFmtId="177" formatCode="00"/>
    <numFmt numFmtId="178" formatCode="0000"/>
    <numFmt numFmtId="179" formatCode="000\.00\.000\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0_ ;[Red]\-0.00\ "/>
    <numFmt numFmtId="187" formatCode="0.0_ ;[Red]\-0.0\ "/>
    <numFmt numFmtId="188" formatCode="0.000_ ;[Red]\-0.000\ "/>
    <numFmt numFmtId="189" formatCode="0.0000_ ;[Red]\-0.0000\ "/>
    <numFmt numFmtId="190" formatCode="_-* #,##0.000_р_._-;\-* #,##0.000_р_._-;_-* &quot;-&quot;??_р_._-;_-@_-"/>
    <numFmt numFmtId="191" formatCode="_-* #,##0.0_р_._-;\-* #,##0.0_р_._-;_-* &quot;-&quot;?_р_._-;_-@_-"/>
    <numFmt numFmtId="192" formatCode="&quot;&quot;###,##0.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77" applyFont="1">
      <alignment/>
      <protection/>
    </xf>
    <xf numFmtId="0" fontId="20" fillId="0" borderId="0" xfId="77" applyFont="1" applyFill="1" applyProtection="1">
      <alignment/>
      <protection/>
    </xf>
    <xf numFmtId="0" fontId="20" fillId="0" borderId="0" xfId="77" applyFont="1" applyFill="1" applyAlignment="1" applyProtection="1">
      <alignment/>
      <protection/>
    </xf>
    <xf numFmtId="169" fontId="20" fillId="0" borderId="0" xfId="89" applyNumberFormat="1" applyFont="1" applyFill="1" applyAlignment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/>
      <protection locked="0"/>
    </xf>
    <xf numFmtId="169" fontId="20" fillId="0" borderId="0" xfId="89" applyNumberFormat="1" applyFont="1" applyFill="1" applyAlignment="1" applyProtection="1">
      <alignment horizontal="center"/>
      <protection locked="0"/>
    </xf>
    <xf numFmtId="169" fontId="20" fillId="0" borderId="0" xfId="89" applyNumberFormat="1" applyFont="1" applyFill="1" applyAlignment="1" applyProtection="1">
      <alignment horizontal="right"/>
      <protection locked="0"/>
    </xf>
    <xf numFmtId="0" fontId="23" fillId="0" borderId="10" xfId="77" applyFont="1" applyBorder="1" applyAlignment="1">
      <alignment horizontal="center" vertical="center" wrapText="1"/>
      <protection/>
    </xf>
    <xf numFmtId="0" fontId="23" fillId="0" borderId="0" xfId="77" applyFont="1" applyBorder="1" applyAlignment="1">
      <alignment horizontal="center" vertical="center" wrapText="1"/>
      <protection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12" xfId="77" applyFont="1" applyBorder="1" applyAlignment="1">
      <alignment horizontal="center" vertical="center" wrapText="1"/>
      <protection/>
    </xf>
    <xf numFmtId="0" fontId="21" fillId="0" borderId="0" xfId="77" applyFont="1">
      <alignment/>
      <protection/>
    </xf>
    <xf numFmtId="0" fontId="24" fillId="4" borderId="13" xfId="77" applyFont="1" applyFill="1" applyBorder="1" applyAlignment="1">
      <alignment horizontal="center" vertical="center" wrapText="1"/>
      <protection/>
    </xf>
    <xf numFmtId="0" fontId="24" fillId="4" borderId="14" xfId="77" applyFont="1" applyFill="1" applyBorder="1" applyAlignment="1">
      <alignment horizontal="center" vertical="center" wrapText="1"/>
      <protection/>
    </xf>
    <xf numFmtId="0" fontId="24" fillId="4" borderId="15" xfId="77" applyFont="1" applyFill="1" applyBorder="1" applyAlignment="1">
      <alignment horizontal="center" vertical="center" wrapText="1"/>
      <protection/>
    </xf>
    <xf numFmtId="0" fontId="24" fillId="0" borderId="0" xfId="77" applyFont="1" applyBorder="1" applyAlignment="1">
      <alignment horizontal="center" wrapText="1"/>
      <protection/>
    </xf>
    <xf numFmtId="192" fontId="24" fillId="0" borderId="11" xfId="77" applyNumberFormat="1" applyFont="1" applyBorder="1" applyAlignment="1">
      <alignment horizontal="right" wrapText="1"/>
      <protection/>
    </xf>
    <xf numFmtId="192" fontId="24" fillId="0" borderId="12" xfId="77" applyNumberFormat="1" applyFont="1" applyBorder="1" applyAlignment="1">
      <alignment horizontal="right" wrapText="1"/>
      <protection/>
    </xf>
    <xf numFmtId="0" fontId="24" fillId="0" borderId="16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horizontal="left" vertical="top" wrapText="1"/>
      <protection/>
    </xf>
    <xf numFmtId="0" fontId="24" fillId="0" borderId="18" xfId="77" applyFont="1" applyBorder="1" applyAlignment="1">
      <alignment horizontal="center" wrapText="1"/>
      <protection/>
    </xf>
    <xf numFmtId="0" fontId="23" fillId="0" borderId="16" xfId="77" applyFont="1" applyBorder="1" applyAlignment="1">
      <alignment horizontal="center" vertical="center" wrapText="1"/>
      <protection/>
    </xf>
    <xf numFmtId="0" fontId="23" fillId="0" borderId="17" xfId="77" applyFont="1" applyBorder="1" applyAlignment="1">
      <alignment horizontal="left" vertical="top" wrapText="1"/>
      <protection/>
    </xf>
    <xf numFmtId="0" fontId="23" fillId="0" borderId="18" xfId="77" applyFont="1" applyBorder="1" applyAlignment="1">
      <alignment horizontal="center" wrapText="1"/>
      <protection/>
    </xf>
    <xf numFmtId="0" fontId="23" fillId="0" borderId="0" xfId="77" applyFont="1" applyBorder="1" applyAlignment="1">
      <alignment horizontal="center" wrapText="1"/>
      <protection/>
    </xf>
    <xf numFmtId="192" fontId="23" fillId="0" borderId="11" xfId="77" applyNumberFormat="1" applyFont="1" applyBorder="1" applyAlignment="1">
      <alignment horizontal="right" wrapText="1"/>
      <protection/>
    </xf>
    <xf numFmtId="192" fontId="23" fillId="0" borderId="12" xfId="77" applyNumberFormat="1" applyFont="1" applyBorder="1" applyAlignment="1">
      <alignment horizontal="right" wrapText="1"/>
      <protection/>
    </xf>
    <xf numFmtId="0" fontId="24" fillId="4" borderId="16" xfId="77" applyFont="1" applyFill="1" applyBorder="1" applyAlignment="1">
      <alignment horizontal="center" vertical="center" wrapText="1"/>
      <protection/>
    </xf>
    <xf numFmtId="0" fontId="24" fillId="4" borderId="17" xfId="77" applyFont="1" applyFill="1" applyBorder="1" applyAlignment="1">
      <alignment horizontal="left" vertical="center" wrapText="1"/>
      <protection/>
    </xf>
    <xf numFmtId="0" fontId="24" fillId="4" borderId="18" xfId="77" applyFont="1" applyFill="1" applyBorder="1" applyAlignment="1">
      <alignment horizontal="center" vertical="center" wrapText="1"/>
      <protection/>
    </xf>
    <xf numFmtId="49" fontId="20" fillId="0" borderId="17" xfId="77" applyNumberFormat="1" applyFont="1" applyBorder="1" applyAlignment="1" applyProtection="1">
      <alignment horizontal="center"/>
      <protection/>
    </xf>
    <xf numFmtId="0" fontId="20" fillId="0" borderId="17" xfId="77" applyFont="1" applyBorder="1" applyAlignment="1">
      <alignment horizontal="left" vertical="top" wrapText="1"/>
      <protection/>
    </xf>
    <xf numFmtId="0" fontId="25" fillId="0" borderId="17" xfId="77" applyFont="1" applyBorder="1" applyAlignment="1">
      <alignment horizontal="left" vertical="top" wrapText="1"/>
      <protection/>
    </xf>
    <xf numFmtId="0" fontId="23" fillId="0" borderId="17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wrapText="1"/>
      <protection/>
    </xf>
    <xf numFmtId="0" fontId="24" fillId="0" borderId="17" xfId="77" applyFont="1" applyBorder="1" applyAlignment="1">
      <alignment horizontal="center" wrapText="1"/>
      <protection/>
    </xf>
    <xf numFmtId="0" fontId="23" fillId="0" borderId="19" xfId="77" applyFont="1" applyBorder="1" applyAlignment="1">
      <alignment horizontal="right" wrapText="1"/>
      <protection/>
    </xf>
    <xf numFmtId="0" fontId="20" fillId="0" borderId="0" xfId="77" applyFont="1" applyAlignment="1">
      <alignment vertical="center"/>
      <protection/>
    </xf>
    <xf numFmtId="0" fontId="20" fillId="0" borderId="0" xfId="77" applyFont="1" applyFill="1" applyAlignment="1" applyProtection="1">
      <alignment wrapText="1"/>
      <protection/>
    </xf>
    <xf numFmtId="0" fontId="23" fillId="0" borderId="20" xfId="77" applyFont="1" applyBorder="1" applyAlignment="1">
      <alignment horizontal="left" vertical="top" wrapText="1"/>
      <protection/>
    </xf>
    <xf numFmtId="0" fontId="23" fillId="0" borderId="21" xfId="77" applyFont="1" applyBorder="1" applyAlignment="1">
      <alignment horizontal="center" vertical="center" wrapText="1"/>
      <protection/>
    </xf>
    <xf numFmtId="0" fontId="23" fillId="0" borderId="22" xfId="77" applyFont="1" applyBorder="1" applyAlignment="1">
      <alignment horizontal="center" vertical="center" wrapText="1"/>
      <protection/>
    </xf>
    <xf numFmtId="0" fontId="23" fillId="0" borderId="23" xfId="77" applyFont="1" applyBorder="1" applyAlignment="1">
      <alignment horizontal="center" vertical="center" wrapText="1"/>
      <protection/>
    </xf>
    <xf numFmtId="0" fontId="23" fillId="0" borderId="24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center" wrapText="1"/>
      <protection/>
    </xf>
    <xf numFmtId="0" fontId="23" fillId="0" borderId="18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top" wrapText="1"/>
      <protection/>
    </xf>
    <xf numFmtId="0" fontId="24" fillId="0" borderId="18" xfId="77" applyFont="1" applyBorder="1" applyAlignment="1">
      <alignment horizontal="center" vertical="center" wrapText="1"/>
      <protection/>
    </xf>
    <xf numFmtId="0" fontId="20" fillId="0" borderId="20" xfId="77" applyFont="1" applyBorder="1" applyAlignment="1">
      <alignment horizontal="center" vertical="center" wrapText="1"/>
      <protection/>
    </xf>
    <xf numFmtId="0" fontId="26" fillId="0" borderId="16" xfId="77" applyFont="1" applyBorder="1" applyAlignment="1">
      <alignment horizontal="center" vertical="center" wrapText="1"/>
      <protection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Финансовы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view="pageBreakPreview" zoomScale="110" zoomScaleNormal="120" zoomScaleSheetLayoutView="110" zoomScalePageLayoutView="0" workbookViewId="0" topLeftCell="A1">
      <selection activeCell="B8" sqref="B8:F8"/>
    </sheetView>
  </sheetViews>
  <sheetFormatPr defaultColWidth="9.00390625" defaultRowHeight="12.75"/>
  <cols>
    <col min="1" max="1" width="0.12890625" style="1" customWidth="1"/>
    <col min="2" max="2" width="21.75390625" style="40" customWidth="1"/>
    <col min="3" max="3" width="66.375" style="1" customWidth="1"/>
    <col min="4" max="4" width="20.375" style="1" customWidth="1"/>
    <col min="5" max="5" width="15.75390625" style="1" customWidth="1"/>
    <col min="6" max="6" width="26.75390625" style="1" customWidth="1"/>
    <col min="7" max="7" width="4.125" style="1" customWidth="1"/>
    <col min="8" max="8" width="15.25390625" style="1" hidden="1" customWidth="1"/>
    <col min="9" max="9" width="14.375" style="1" hidden="1" customWidth="1"/>
    <col min="10" max="16384" width="9.125" style="1" customWidth="1"/>
  </cols>
  <sheetData>
    <row r="1" spans="2:14" ht="12.75">
      <c r="B1" s="2"/>
      <c r="C1" s="2"/>
      <c r="D1" s="2"/>
      <c r="E1" s="2"/>
      <c r="F1" s="3" t="s">
        <v>100</v>
      </c>
      <c r="G1" s="3"/>
      <c r="I1" s="2"/>
      <c r="J1" s="2"/>
      <c r="K1" s="4"/>
      <c r="L1" s="3"/>
      <c r="M1" s="3"/>
      <c r="N1" s="5"/>
    </row>
    <row r="2" spans="2:14" ht="12.75">
      <c r="B2" s="2"/>
      <c r="C2" s="2"/>
      <c r="D2" s="2"/>
      <c r="E2" s="2"/>
      <c r="F2" s="3" t="s">
        <v>21</v>
      </c>
      <c r="G2" s="3"/>
      <c r="I2" s="2"/>
      <c r="J2" s="2"/>
      <c r="K2" s="4"/>
      <c r="L2" s="3"/>
      <c r="M2" s="3"/>
      <c r="N2" s="5"/>
    </row>
    <row r="3" spans="2:14" ht="12.75">
      <c r="B3" s="2"/>
      <c r="C3" s="2"/>
      <c r="D3" s="2"/>
      <c r="E3" s="2"/>
      <c r="F3" s="41" t="s">
        <v>92</v>
      </c>
      <c r="G3" s="41"/>
      <c r="I3" s="2"/>
      <c r="J3" s="2"/>
      <c r="K3" s="4"/>
      <c r="L3" s="3"/>
      <c r="M3" s="3"/>
      <c r="N3" s="5"/>
    </row>
    <row r="4" spans="2:14" ht="12.75">
      <c r="B4" s="2"/>
      <c r="C4" s="2"/>
      <c r="D4" s="2"/>
      <c r="E4" s="2"/>
      <c r="F4" s="3" t="s">
        <v>107</v>
      </c>
      <c r="G4" s="3"/>
      <c r="I4" s="2"/>
      <c r="J4" s="2"/>
      <c r="K4" s="4"/>
      <c r="L4" s="3"/>
      <c r="M4" s="3"/>
      <c r="N4" s="5"/>
    </row>
    <row r="5" spans="2:14" ht="12.75">
      <c r="B5" s="2"/>
      <c r="C5" s="2"/>
      <c r="D5" s="2"/>
      <c r="E5" s="2"/>
      <c r="F5" s="4"/>
      <c r="G5" s="4"/>
      <c r="H5" s="4"/>
      <c r="I5" s="2"/>
      <c r="J5" s="2"/>
      <c r="K5" s="4"/>
      <c r="L5" s="4"/>
      <c r="M5" s="4"/>
      <c r="N5" s="5"/>
    </row>
    <row r="6" spans="2:14" ht="12.75">
      <c r="B6" s="2"/>
      <c r="C6" s="2"/>
      <c r="D6" s="2"/>
      <c r="E6" s="2"/>
      <c r="F6" s="4"/>
      <c r="G6" s="4"/>
      <c r="H6" s="4"/>
      <c r="I6" s="2"/>
      <c r="J6" s="2"/>
      <c r="K6" s="4"/>
      <c r="L6" s="4"/>
      <c r="M6" s="4"/>
      <c r="N6" s="5"/>
    </row>
    <row r="7" spans="2:14" ht="12.75">
      <c r="B7" s="53" t="s">
        <v>22</v>
      </c>
      <c r="C7" s="53"/>
      <c r="D7" s="53"/>
      <c r="E7" s="53"/>
      <c r="F7" s="53"/>
      <c r="G7" s="7"/>
      <c r="H7" s="7"/>
      <c r="I7" s="53"/>
      <c r="J7" s="53"/>
      <c r="K7" s="53"/>
      <c r="L7" s="53"/>
      <c r="M7" s="53"/>
      <c r="N7" s="5"/>
    </row>
    <row r="8" spans="2:14" ht="12.75">
      <c r="B8" s="53" t="s">
        <v>93</v>
      </c>
      <c r="C8" s="53"/>
      <c r="D8" s="53"/>
      <c r="E8" s="53"/>
      <c r="F8" s="53"/>
      <c r="G8" s="7"/>
      <c r="H8" s="7"/>
      <c r="I8" s="6"/>
      <c r="J8" s="6"/>
      <c r="K8" s="8"/>
      <c r="L8" s="8"/>
      <c r="M8" s="8"/>
      <c r="N8" s="5"/>
    </row>
    <row r="9" spans="2:14" ht="12.75">
      <c r="B9" s="54" t="s">
        <v>105</v>
      </c>
      <c r="C9" s="54"/>
      <c r="D9" s="54"/>
      <c r="E9" s="54"/>
      <c r="F9" s="54"/>
      <c r="G9" s="3"/>
      <c r="H9" s="3"/>
      <c r="I9" s="54"/>
      <c r="J9" s="54"/>
      <c r="K9" s="54"/>
      <c r="L9" s="54"/>
      <c r="M9" s="54"/>
      <c r="N9" s="5"/>
    </row>
    <row r="10" spans="2:14" ht="13.5" thickBot="1">
      <c r="B10" s="2"/>
      <c r="C10" s="2"/>
      <c r="D10" s="2"/>
      <c r="E10" s="2"/>
      <c r="F10" s="4"/>
      <c r="G10" s="4"/>
      <c r="H10" s="9" t="s">
        <v>20</v>
      </c>
      <c r="I10" s="2"/>
      <c r="J10" s="2"/>
      <c r="K10" s="4"/>
      <c r="L10" s="4"/>
      <c r="M10" s="9"/>
      <c r="N10" s="5"/>
    </row>
    <row r="11" spans="2:9" ht="39" thickBot="1">
      <c r="B11" s="10" t="s">
        <v>13</v>
      </c>
      <c r="C11" s="43" t="s">
        <v>14</v>
      </c>
      <c r="D11" s="45" t="s">
        <v>86</v>
      </c>
      <c r="E11" s="46" t="s">
        <v>94</v>
      </c>
      <c r="F11" s="44" t="s">
        <v>106</v>
      </c>
      <c r="G11" s="11"/>
      <c r="H11" s="12" t="s">
        <v>34</v>
      </c>
      <c r="I11" s="13" t="s">
        <v>35</v>
      </c>
    </row>
    <row r="12" spans="2:9" s="14" customFormat="1" ht="12.75">
      <c r="B12" s="15" t="s">
        <v>36</v>
      </c>
      <c r="C12" s="16" t="s">
        <v>1</v>
      </c>
      <c r="D12" s="17">
        <f>D13+D18+D24+D28+D36+D39</f>
        <v>3073324.5</v>
      </c>
      <c r="E12" s="17">
        <f>E13+E18+E24+E28+E36+E39</f>
        <v>3333870.8099999996</v>
      </c>
      <c r="F12" s="17">
        <f>F13+F18+F24+F28+F36+F39</f>
        <v>3465750.0700000003</v>
      </c>
      <c r="G12" s="18"/>
      <c r="H12" s="19">
        <v>437765603.92</v>
      </c>
      <c r="I12" s="20">
        <v>286831117.29</v>
      </c>
    </row>
    <row r="13" spans="2:9" s="14" customFormat="1" ht="12.75">
      <c r="B13" s="21" t="s">
        <v>37</v>
      </c>
      <c r="C13" s="22" t="s">
        <v>2</v>
      </c>
      <c r="D13" s="23">
        <f>D14</f>
        <v>1174000</v>
      </c>
      <c r="E13" s="23">
        <f>E14</f>
        <v>1224000</v>
      </c>
      <c r="F13" s="23">
        <f>F14</f>
        <v>1238000</v>
      </c>
      <c r="G13" s="18"/>
      <c r="H13" s="19">
        <v>264394285.57</v>
      </c>
      <c r="I13" s="20">
        <v>170323502.62</v>
      </c>
    </row>
    <row r="14" spans="2:9" ht="12.75">
      <c r="B14" s="24" t="s">
        <v>87</v>
      </c>
      <c r="C14" s="25" t="s">
        <v>3</v>
      </c>
      <c r="D14" s="26">
        <f>D15+D16+D17</f>
        <v>1174000</v>
      </c>
      <c r="E14" s="26">
        <f>E15+E16+E17</f>
        <v>1224000</v>
      </c>
      <c r="F14" s="26">
        <f>F15+F16+F17</f>
        <v>1238000</v>
      </c>
      <c r="G14" s="27"/>
      <c r="H14" s="28">
        <v>264394285.57</v>
      </c>
      <c r="I14" s="29">
        <v>170323502.62</v>
      </c>
    </row>
    <row r="15" spans="2:9" ht="51">
      <c r="B15" s="24" t="s">
        <v>38</v>
      </c>
      <c r="C15" s="25" t="s">
        <v>4</v>
      </c>
      <c r="D15" s="47">
        <v>1174000</v>
      </c>
      <c r="E15" s="47">
        <v>1224000</v>
      </c>
      <c r="F15" s="48">
        <v>1238000</v>
      </c>
      <c r="G15" s="27"/>
      <c r="H15" s="28">
        <v>232889781.5</v>
      </c>
      <c r="I15" s="29">
        <v>138533304.55</v>
      </c>
    </row>
    <row r="16" spans="2:9" ht="29.25" customHeight="1">
      <c r="B16" s="24" t="s">
        <v>39</v>
      </c>
      <c r="C16" s="25" t="s">
        <v>5</v>
      </c>
      <c r="D16" s="42"/>
      <c r="E16" s="42"/>
      <c r="F16" s="26"/>
      <c r="G16" s="27"/>
      <c r="H16" s="28">
        <v>185530</v>
      </c>
      <c r="I16" s="29">
        <v>281399.13</v>
      </c>
    </row>
    <row r="17" spans="2:9" ht="30.75" customHeight="1">
      <c r="B17" s="24" t="s">
        <v>40</v>
      </c>
      <c r="C17" s="25" t="s">
        <v>41</v>
      </c>
      <c r="D17" s="42"/>
      <c r="E17" s="42"/>
      <c r="F17" s="26"/>
      <c r="G17" s="27"/>
      <c r="H17" s="28">
        <v>31318974.07</v>
      </c>
      <c r="I17" s="29">
        <v>31508798.94</v>
      </c>
    </row>
    <row r="18" spans="2:9" s="14" customFormat="1" ht="25.5">
      <c r="B18" s="21" t="s">
        <v>42</v>
      </c>
      <c r="C18" s="22" t="s">
        <v>15</v>
      </c>
      <c r="D18" s="23">
        <f>D19</f>
        <v>1042324.5</v>
      </c>
      <c r="E18" s="23">
        <f>E19</f>
        <v>1175870.8099999998</v>
      </c>
      <c r="F18" s="23">
        <f>F19</f>
        <v>1213750.07</v>
      </c>
      <c r="G18" s="18"/>
      <c r="H18" s="19">
        <v>47347005.94</v>
      </c>
      <c r="I18" s="20">
        <v>31215093.88</v>
      </c>
    </row>
    <row r="19" spans="2:9" ht="25.5">
      <c r="B19" s="24" t="s">
        <v>43</v>
      </c>
      <c r="C19" s="25" t="s">
        <v>25</v>
      </c>
      <c r="D19" s="48">
        <f>D20+D21+D22+D23</f>
        <v>1042324.5</v>
      </c>
      <c r="E19" s="48">
        <f>E20+E21+E22+E23</f>
        <v>1175870.8099999998</v>
      </c>
      <c r="F19" s="48">
        <f>F20+F21+F22+F23</f>
        <v>1213750.07</v>
      </c>
      <c r="G19" s="27"/>
      <c r="H19" s="28">
        <v>47347005.94</v>
      </c>
      <c r="I19" s="29">
        <v>31215093.88</v>
      </c>
    </row>
    <row r="20" spans="2:9" ht="51">
      <c r="B20" s="24" t="s">
        <v>44</v>
      </c>
      <c r="C20" s="25" t="s">
        <v>16</v>
      </c>
      <c r="D20" s="47">
        <v>388800.88</v>
      </c>
      <c r="E20" s="47">
        <v>440676.25</v>
      </c>
      <c r="F20" s="48">
        <v>461701.76</v>
      </c>
      <c r="G20" s="27"/>
      <c r="H20" s="28">
        <v>16032706.43</v>
      </c>
      <c r="I20" s="29">
        <v>10712959.3</v>
      </c>
    </row>
    <row r="21" spans="2:9" ht="63.75">
      <c r="B21" s="24" t="s">
        <v>45</v>
      </c>
      <c r="C21" s="25" t="s">
        <v>17</v>
      </c>
      <c r="D21" s="47">
        <v>2983.91</v>
      </c>
      <c r="E21" s="47">
        <v>3095.01</v>
      </c>
      <c r="F21" s="48">
        <v>3151.76</v>
      </c>
      <c r="G21" s="27"/>
      <c r="H21" s="28">
        <v>424102.17</v>
      </c>
      <c r="I21" s="29">
        <v>290929.51</v>
      </c>
    </row>
    <row r="22" spans="2:9" ht="41.25" customHeight="1">
      <c r="B22" s="24" t="s">
        <v>46</v>
      </c>
      <c r="C22" s="25" t="s">
        <v>18</v>
      </c>
      <c r="D22" s="47">
        <v>710664.68</v>
      </c>
      <c r="E22" s="47">
        <v>791760.41</v>
      </c>
      <c r="F22" s="48">
        <v>828854.49</v>
      </c>
      <c r="G22" s="27"/>
      <c r="H22" s="28">
        <v>30410738.21</v>
      </c>
      <c r="I22" s="29">
        <v>21493274.62</v>
      </c>
    </row>
    <row r="23" spans="2:9" ht="39.75" customHeight="1">
      <c r="B23" s="24" t="s">
        <v>47</v>
      </c>
      <c r="C23" s="25" t="s">
        <v>19</v>
      </c>
      <c r="D23" s="47">
        <v>-60124.97</v>
      </c>
      <c r="E23" s="47">
        <v>-59660.86</v>
      </c>
      <c r="F23" s="48">
        <v>-79957.94</v>
      </c>
      <c r="G23" s="27"/>
      <c r="H23" s="28">
        <v>479459.13</v>
      </c>
      <c r="I23" s="29">
        <v>-1282069.55</v>
      </c>
    </row>
    <row r="24" spans="2:9" s="14" customFormat="1" ht="12.75">
      <c r="B24" s="21" t="s">
        <v>48</v>
      </c>
      <c r="C24" s="22" t="s">
        <v>6</v>
      </c>
      <c r="D24" s="23">
        <f aca="true" t="shared" si="0" ref="D24:F25">D25</f>
        <v>194000</v>
      </c>
      <c r="E24" s="23">
        <f t="shared" si="0"/>
        <v>200000</v>
      </c>
      <c r="F24" s="23">
        <f t="shared" si="0"/>
        <v>208000</v>
      </c>
      <c r="G24" s="18"/>
      <c r="H24" s="19">
        <v>1799161.12</v>
      </c>
      <c r="I24" s="20">
        <v>1715712.19</v>
      </c>
    </row>
    <row r="25" spans="2:9" ht="12.75">
      <c r="B25" s="24" t="s">
        <v>49</v>
      </c>
      <c r="C25" s="25" t="s">
        <v>7</v>
      </c>
      <c r="D25" s="49">
        <f t="shared" si="0"/>
        <v>194000</v>
      </c>
      <c r="E25" s="49">
        <f t="shared" si="0"/>
        <v>200000</v>
      </c>
      <c r="F25" s="26">
        <f t="shared" si="0"/>
        <v>208000</v>
      </c>
      <c r="G25" s="27"/>
      <c r="H25" s="28">
        <v>1799161.12</v>
      </c>
      <c r="I25" s="29">
        <v>1715712.19</v>
      </c>
    </row>
    <row r="26" spans="2:9" ht="12.75">
      <c r="B26" s="24" t="s">
        <v>50</v>
      </c>
      <c r="C26" s="25" t="s">
        <v>7</v>
      </c>
      <c r="D26" s="49">
        <v>194000</v>
      </c>
      <c r="E26" s="49">
        <v>200000</v>
      </c>
      <c r="F26" s="26">
        <v>208000</v>
      </c>
      <c r="G26" s="27"/>
      <c r="H26" s="28">
        <v>1799161.12</v>
      </c>
      <c r="I26" s="29">
        <v>1714289.44</v>
      </c>
    </row>
    <row r="27" spans="2:9" ht="25.5">
      <c r="B27" s="24" t="s">
        <v>51</v>
      </c>
      <c r="C27" s="25" t="s">
        <v>8</v>
      </c>
      <c r="D27" s="42"/>
      <c r="E27" s="42"/>
      <c r="F27" s="26"/>
      <c r="G27" s="27"/>
      <c r="H27" s="28" t="s">
        <v>52</v>
      </c>
      <c r="I27" s="29">
        <v>1422.75</v>
      </c>
    </row>
    <row r="28" spans="2:9" s="14" customFormat="1" ht="12.75">
      <c r="B28" s="21" t="s">
        <v>53</v>
      </c>
      <c r="C28" s="22" t="s">
        <v>9</v>
      </c>
      <c r="D28" s="23">
        <f>D29+D31</f>
        <v>556000</v>
      </c>
      <c r="E28" s="23">
        <f>E29+E31</f>
        <v>627000</v>
      </c>
      <c r="F28" s="23">
        <f>F29+F31</f>
        <v>699000</v>
      </c>
      <c r="G28" s="18"/>
      <c r="H28" s="19">
        <v>101405305.32</v>
      </c>
      <c r="I28" s="20">
        <v>73926920.25</v>
      </c>
    </row>
    <row r="29" spans="2:9" ht="12.75">
      <c r="B29" s="24" t="s">
        <v>54</v>
      </c>
      <c r="C29" s="25" t="s">
        <v>26</v>
      </c>
      <c r="D29" s="48">
        <f>D30</f>
        <v>72000</v>
      </c>
      <c r="E29" s="48">
        <f>E30</f>
        <v>143000</v>
      </c>
      <c r="F29" s="48">
        <f>F30</f>
        <v>215000</v>
      </c>
      <c r="G29" s="27"/>
      <c r="H29" s="28">
        <v>6848170.5</v>
      </c>
      <c r="I29" s="29">
        <v>5442822.43</v>
      </c>
    </row>
    <row r="30" spans="2:9" ht="25.5">
      <c r="B30" s="24" t="s">
        <v>55</v>
      </c>
      <c r="C30" s="25" t="s">
        <v>56</v>
      </c>
      <c r="D30" s="47">
        <v>72000</v>
      </c>
      <c r="E30" s="47">
        <v>143000</v>
      </c>
      <c r="F30" s="48">
        <v>215000</v>
      </c>
      <c r="G30" s="27"/>
      <c r="H30" s="28">
        <v>6848170.5</v>
      </c>
      <c r="I30" s="29">
        <v>5442822.43</v>
      </c>
    </row>
    <row r="31" spans="2:9" ht="12.75">
      <c r="B31" s="24" t="s">
        <v>57</v>
      </c>
      <c r="C31" s="25" t="s">
        <v>27</v>
      </c>
      <c r="D31" s="48">
        <f>D32+D34</f>
        <v>484000</v>
      </c>
      <c r="E31" s="48">
        <f>E32+E34</f>
        <v>484000</v>
      </c>
      <c r="F31" s="48">
        <f>F32+F34</f>
        <v>484000</v>
      </c>
      <c r="G31" s="27"/>
      <c r="H31" s="28">
        <v>94557134.82</v>
      </c>
      <c r="I31" s="29">
        <v>68484097.82</v>
      </c>
    </row>
    <row r="32" spans="2:9" ht="12.75">
      <c r="B32" s="24" t="s">
        <v>58</v>
      </c>
      <c r="C32" s="25" t="s">
        <v>59</v>
      </c>
      <c r="D32" s="48">
        <f>D33</f>
        <v>122000</v>
      </c>
      <c r="E32" s="48">
        <f>E33</f>
        <v>122000</v>
      </c>
      <c r="F32" s="48">
        <f>F33</f>
        <v>122000</v>
      </c>
      <c r="G32" s="27"/>
      <c r="H32" s="28">
        <v>73861850.28</v>
      </c>
      <c r="I32" s="29">
        <v>47137986.01</v>
      </c>
    </row>
    <row r="33" spans="2:9" ht="25.5">
      <c r="B33" s="24" t="s">
        <v>60</v>
      </c>
      <c r="C33" s="25" t="s">
        <v>61</v>
      </c>
      <c r="D33" s="47">
        <v>122000</v>
      </c>
      <c r="E33" s="47">
        <v>122000</v>
      </c>
      <c r="F33" s="47">
        <v>122000</v>
      </c>
      <c r="G33" s="27"/>
      <c r="H33" s="28">
        <v>73861850.28</v>
      </c>
      <c r="I33" s="29">
        <v>47137986.01</v>
      </c>
    </row>
    <row r="34" spans="2:9" ht="12.75">
      <c r="B34" s="24" t="s">
        <v>62</v>
      </c>
      <c r="C34" s="25" t="s">
        <v>63</v>
      </c>
      <c r="D34" s="48">
        <f>D35</f>
        <v>362000</v>
      </c>
      <c r="E34" s="48">
        <f>E35</f>
        <v>362000</v>
      </c>
      <c r="F34" s="48">
        <f>F35</f>
        <v>362000</v>
      </c>
      <c r="G34" s="27"/>
      <c r="H34" s="28">
        <v>20695284.54</v>
      </c>
      <c r="I34" s="29">
        <v>21346111.81</v>
      </c>
    </row>
    <row r="35" spans="2:9" ht="25.5">
      <c r="B35" s="24" t="s">
        <v>64</v>
      </c>
      <c r="C35" s="25" t="s">
        <v>65</v>
      </c>
      <c r="D35" s="47">
        <v>362000</v>
      </c>
      <c r="E35" s="47">
        <v>362000</v>
      </c>
      <c r="F35" s="47">
        <v>362000</v>
      </c>
      <c r="G35" s="27"/>
      <c r="H35" s="28">
        <v>20695284.54</v>
      </c>
      <c r="I35" s="29">
        <v>21346111.81</v>
      </c>
    </row>
    <row r="36" spans="2:9" s="14" customFormat="1" ht="12.75">
      <c r="B36" s="21" t="s">
        <v>66</v>
      </c>
      <c r="C36" s="22" t="s">
        <v>10</v>
      </c>
      <c r="D36" s="50">
        <f aca="true" t="shared" si="1" ref="D36:F37">D37</f>
        <v>7000</v>
      </c>
      <c r="E36" s="50">
        <f t="shared" si="1"/>
        <v>7000</v>
      </c>
      <c r="F36" s="50">
        <f t="shared" si="1"/>
        <v>7000</v>
      </c>
      <c r="G36" s="18"/>
      <c r="H36" s="19">
        <v>921250</v>
      </c>
      <c r="I36" s="20">
        <v>659894</v>
      </c>
    </row>
    <row r="37" spans="2:9" ht="38.25">
      <c r="B37" s="24" t="s">
        <v>67</v>
      </c>
      <c r="C37" s="25" t="s">
        <v>68</v>
      </c>
      <c r="D37" s="48">
        <f t="shared" si="1"/>
        <v>7000</v>
      </c>
      <c r="E37" s="48">
        <f t="shared" si="1"/>
        <v>7000</v>
      </c>
      <c r="F37" s="48">
        <f t="shared" si="1"/>
        <v>7000</v>
      </c>
      <c r="G37" s="27"/>
      <c r="H37" s="28">
        <v>921250</v>
      </c>
      <c r="I37" s="29">
        <v>659894</v>
      </c>
    </row>
    <row r="38" spans="2:9" ht="39" customHeight="1">
      <c r="B38" s="24" t="s">
        <v>69</v>
      </c>
      <c r="C38" s="25" t="s">
        <v>11</v>
      </c>
      <c r="D38" s="47">
        <v>7000</v>
      </c>
      <c r="E38" s="47">
        <v>7000</v>
      </c>
      <c r="F38" s="48">
        <v>7000</v>
      </c>
      <c r="G38" s="27"/>
      <c r="H38" s="28">
        <v>921250</v>
      </c>
      <c r="I38" s="29">
        <v>659894</v>
      </c>
    </row>
    <row r="39" spans="2:9" s="14" customFormat="1" ht="14.25" customHeight="1">
      <c r="B39" s="21" t="s">
        <v>70</v>
      </c>
      <c r="C39" s="22" t="s">
        <v>12</v>
      </c>
      <c r="D39" s="23">
        <f>D40</f>
        <v>100000</v>
      </c>
      <c r="E39" s="23">
        <f>E40</f>
        <v>100000</v>
      </c>
      <c r="F39" s="23">
        <f>F40</f>
        <v>100000</v>
      </c>
      <c r="G39" s="18"/>
      <c r="H39" s="19">
        <v>6026091.79</v>
      </c>
      <c r="I39" s="20">
        <v>2783715.24</v>
      </c>
    </row>
    <row r="40" spans="2:9" ht="12" customHeight="1">
      <c r="B40" s="24" t="s">
        <v>71</v>
      </c>
      <c r="C40" s="25" t="s">
        <v>28</v>
      </c>
      <c r="D40" s="26">
        <f>D41+D43</f>
        <v>100000</v>
      </c>
      <c r="E40" s="26">
        <f>E41+E43</f>
        <v>100000</v>
      </c>
      <c r="F40" s="26">
        <f>F41+F43</f>
        <v>100000</v>
      </c>
      <c r="G40" s="27"/>
      <c r="H40" s="28">
        <v>5906091.79</v>
      </c>
      <c r="I40" s="29">
        <v>2783715.24</v>
      </c>
    </row>
    <row r="41" spans="2:9" ht="16.5" customHeight="1">
      <c r="B41" s="24" t="s">
        <v>72</v>
      </c>
      <c r="C41" s="25" t="s">
        <v>32</v>
      </c>
      <c r="D41" s="42"/>
      <c r="E41" s="42"/>
      <c r="F41" s="26"/>
      <c r="G41" s="27"/>
      <c r="H41" s="28">
        <v>2835000</v>
      </c>
      <c r="I41" s="29">
        <v>577357.47</v>
      </c>
    </row>
    <row r="42" spans="2:9" ht="12" customHeight="1">
      <c r="B42" s="24" t="s">
        <v>73</v>
      </c>
      <c r="C42" s="25" t="s">
        <v>74</v>
      </c>
      <c r="D42" s="42"/>
      <c r="E42" s="42"/>
      <c r="F42" s="26"/>
      <c r="G42" s="27"/>
      <c r="H42" s="28">
        <v>2835000</v>
      </c>
      <c r="I42" s="29">
        <v>577357.47</v>
      </c>
    </row>
    <row r="43" spans="2:9" ht="12.75" customHeight="1">
      <c r="B43" s="24" t="s">
        <v>75</v>
      </c>
      <c r="C43" s="25" t="s">
        <v>33</v>
      </c>
      <c r="D43" s="26">
        <f>D44</f>
        <v>100000</v>
      </c>
      <c r="E43" s="26">
        <f>E44</f>
        <v>100000</v>
      </c>
      <c r="F43" s="26">
        <f>F44</f>
        <v>100000</v>
      </c>
      <c r="G43" s="27"/>
      <c r="H43" s="28">
        <v>3071091.79</v>
      </c>
      <c r="I43" s="29">
        <v>2206357.77</v>
      </c>
    </row>
    <row r="44" spans="2:9" ht="15.75" customHeight="1">
      <c r="B44" s="24" t="s">
        <v>76</v>
      </c>
      <c r="C44" s="25" t="s">
        <v>77</v>
      </c>
      <c r="D44" s="26">
        <v>100000</v>
      </c>
      <c r="E44" s="26">
        <v>100000</v>
      </c>
      <c r="F44" s="26">
        <v>100000</v>
      </c>
      <c r="G44" s="27"/>
      <c r="H44" s="28">
        <v>3071091.79</v>
      </c>
      <c r="I44" s="29">
        <v>2206357.77</v>
      </c>
    </row>
    <row r="45" spans="2:9" s="14" customFormat="1" ht="12.75">
      <c r="B45" s="30" t="s">
        <v>78</v>
      </c>
      <c r="C45" s="31" t="s">
        <v>89</v>
      </c>
      <c r="D45" s="32">
        <f>D46</f>
        <v>5482900</v>
      </c>
      <c r="E45" s="32">
        <f>E46</f>
        <v>5454700</v>
      </c>
      <c r="F45" s="32">
        <f>F46</f>
        <v>5184500</v>
      </c>
      <c r="G45" s="18"/>
      <c r="H45" s="19">
        <v>306831725.06</v>
      </c>
      <c r="I45" s="20">
        <v>180978107.75</v>
      </c>
    </row>
    <row r="46" spans="2:9" s="14" customFormat="1" ht="25.5">
      <c r="B46" s="21" t="s">
        <v>79</v>
      </c>
      <c r="C46" s="22" t="s">
        <v>90</v>
      </c>
      <c r="D46" s="23">
        <f>D47+D52+D57</f>
        <v>5482900</v>
      </c>
      <c r="E46" s="23">
        <f>E47+E52+E57</f>
        <v>5454700</v>
      </c>
      <c r="F46" s="23">
        <f>F47+F52</f>
        <v>5184500</v>
      </c>
      <c r="G46" s="18"/>
      <c r="H46" s="19">
        <v>305975499.66</v>
      </c>
      <c r="I46" s="20">
        <v>180016063.8</v>
      </c>
    </row>
    <row r="47" spans="2:9" ht="25.5">
      <c r="B47" s="24" t="s">
        <v>98</v>
      </c>
      <c r="C47" s="25" t="s">
        <v>91</v>
      </c>
      <c r="D47" s="26">
        <f aca="true" t="shared" si="2" ref="D47:F48">D48</f>
        <v>5392000</v>
      </c>
      <c r="E47" s="26">
        <f t="shared" si="2"/>
        <v>5363000</v>
      </c>
      <c r="F47" s="26">
        <f t="shared" si="2"/>
        <v>5090000</v>
      </c>
      <c r="G47" s="27"/>
      <c r="H47" s="28">
        <v>131124531</v>
      </c>
      <c r="I47" s="29">
        <v>84022610.28</v>
      </c>
    </row>
    <row r="48" spans="2:9" ht="12.75">
      <c r="B48" s="24" t="s">
        <v>95</v>
      </c>
      <c r="C48" s="25" t="s">
        <v>29</v>
      </c>
      <c r="D48" s="26">
        <f t="shared" si="2"/>
        <v>5392000</v>
      </c>
      <c r="E48" s="26">
        <f t="shared" si="2"/>
        <v>5363000</v>
      </c>
      <c r="F48" s="26">
        <f t="shared" si="2"/>
        <v>5090000</v>
      </c>
      <c r="G48" s="27"/>
      <c r="H48" s="28">
        <v>101732000</v>
      </c>
      <c r="I48" s="29">
        <v>78564000</v>
      </c>
    </row>
    <row r="49" spans="2:9" ht="25.5">
      <c r="B49" s="24" t="s">
        <v>96</v>
      </c>
      <c r="C49" s="25" t="s">
        <v>80</v>
      </c>
      <c r="D49" s="26">
        <f>D50+D51</f>
        <v>5392000</v>
      </c>
      <c r="E49" s="26">
        <f>E50+E51</f>
        <v>5363000</v>
      </c>
      <c r="F49" s="26">
        <f>F50+F51</f>
        <v>5090000</v>
      </c>
      <c r="G49" s="27"/>
      <c r="H49" s="28">
        <v>101732000</v>
      </c>
      <c r="I49" s="29">
        <v>78564000</v>
      </c>
    </row>
    <row r="50" spans="2:9" ht="25.5">
      <c r="B50" s="33" t="s">
        <v>99</v>
      </c>
      <c r="C50" s="34" t="s">
        <v>23</v>
      </c>
      <c r="D50" s="51">
        <v>5387000</v>
      </c>
      <c r="E50" s="51">
        <v>5358000</v>
      </c>
      <c r="F50" s="48">
        <v>5085000</v>
      </c>
      <c r="G50" s="27"/>
      <c r="H50" s="28"/>
      <c r="I50" s="29"/>
    </row>
    <row r="51" spans="2:9" ht="25.5">
      <c r="B51" s="33" t="s">
        <v>97</v>
      </c>
      <c r="C51" s="34" t="s">
        <v>24</v>
      </c>
      <c r="D51" s="51">
        <v>5000</v>
      </c>
      <c r="E51" s="51">
        <v>5000</v>
      </c>
      <c r="F51" s="48">
        <v>5000</v>
      </c>
      <c r="G51" s="27"/>
      <c r="H51" s="28"/>
      <c r="I51" s="29"/>
    </row>
    <row r="52" spans="2:9" ht="25.5">
      <c r="B52" s="52" t="s">
        <v>81</v>
      </c>
      <c r="C52" s="35" t="s">
        <v>82</v>
      </c>
      <c r="D52" s="26">
        <f>D53+D55</f>
        <v>90900</v>
      </c>
      <c r="E52" s="26">
        <f>E53+E55</f>
        <v>91700</v>
      </c>
      <c r="F52" s="26">
        <f>F53+F55</f>
        <v>94500</v>
      </c>
      <c r="G52" s="27"/>
      <c r="H52" s="28">
        <v>5549600</v>
      </c>
      <c r="I52" s="29">
        <v>4100853.9</v>
      </c>
    </row>
    <row r="53" spans="2:9" ht="25.5">
      <c r="B53" s="24" t="s">
        <v>103</v>
      </c>
      <c r="C53" s="25" t="s">
        <v>30</v>
      </c>
      <c r="D53" s="48">
        <f>D54</f>
        <v>16600</v>
      </c>
      <c r="E53" s="48">
        <f>E54</f>
        <v>16600</v>
      </c>
      <c r="F53" s="48">
        <f>F54</f>
        <v>16600</v>
      </c>
      <c r="G53" s="27"/>
      <c r="H53" s="28">
        <v>1478200</v>
      </c>
      <c r="I53" s="29">
        <v>1155525</v>
      </c>
    </row>
    <row r="54" spans="2:9" ht="25.5">
      <c r="B54" s="24" t="s">
        <v>101</v>
      </c>
      <c r="C54" s="25" t="s">
        <v>83</v>
      </c>
      <c r="D54" s="47">
        <v>16600</v>
      </c>
      <c r="E54" s="47">
        <v>16600</v>
      </c>
      <c r="F54" s="47">
        <v>16600</v>
      </c>
      <c r="G54" s="27"/>
      <c r="H54" s="28">
        <v>1478200</v>
      </c>
      <c r="I54" s="29">
        <v>1155525</v>
      </c>
    </row>
    <row r="55" spans="2:9" ht="25.5">
      <c r="B55" s="24" t="s">
        <v>102</v>
      </c>
      <c r="C55" s="25" t="s">
        <v>31</v>
      </c>
      <c r="D55" s="48">
        <f>D56</f>
        <v>74300</v>
      </c>
      <c r="E55" s="48">
        <f>E56</f>
        <v>75100</v>
      </c>
      <c r="F55" s="48">
        <f>F56</f>
        <v>77900</v>
      </c>
      <c r="G55" s="27"/>
      <c r="H55" s="28">
        <v>4071400</v>
      </c>
      <c r="I55" s="29">
        <v>2945328.9</v>
      </c>
    </row>
    <row r="56" spans="2:9" ht="26.25" thickBot="1">
      <c r="B56" s="24" t="s">
        <v>104</v>
      </c>
      <c r="C56" s="25" t="s">
        <v>84</v>
      </c>
      <c r="D56" s="48">
        <v>74300</v>
      </c>
      <c r="E56" s="48">
        <v>75100</v>
      </c>
      <c r="F56" s="48">
        <v>77900</v>
      </c>
      <c r="G56" s="27"/>
      <c r="H56" s="28">
        <v>4071400</v>
      </c>
      <c r="I56" s="29">
        <v>2945328.9</v>
      </c>
    </row>
    <row r="57" spans="2:9" ht="15.75" customHeight="1" hidden="1">
      <c r="B57" s="24" t="s">
        <v>88</v>
      </c>
      <c r="C57" s="25" t="s">
        <v>0</v>
      </c>
      <c r="D57" s="42"/>
      <c r="E57" s="42"/>
      <c r="F57" s="26" t="e">
        <f>#REF!</f>
        <v>#REF!</v>
      </c>
      <c r="G57" s="27"/>
      <c r="H57" s="28"/>
      <c r="I57" s="29"/>
    </row>
    <row r="58" spans="2:9" ht="12.75">
      <c r="B58" s="36"/>
      <c r="C58" s="37" t="s">
        <v>85</v>
      </c>
      <c r="D58" s="38">
        <f>D45+D12</f>
        <v>8556224.5</v>
      </c>
      <c r="E58" s="38">
        <f>E45+E12</f>
        <v>8788570.809999999</v>
      </c>
      <c r="F58" s="38">
        <f>F45+F12</f>
        <v>8650250.07</v>
      </c>
      <c r="G58" s="27"/>
      <c r="H58" s="39"/>
      <c r="I58" s="39"/>
    </row>
  </sheetData>
  <sheetProtection/>
  <mergeCells count="5">
    <mergeCell ref="I7:M7"/>
    <mergeCell ref="B8:F8"/>
    <mergeCell ref="B9:F9"/>
    <mergeCell ref="I9:M9"/>
    <mergeCell ref="B7:F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buh2</cp:lastModifiedBy>
  <cp:lastPrinted>2017-12-19T12:01:46Z</cp:lastPrinted>
  <dcterms:created xsi:type="dcterms:W3CDTF">2013-10-16T05:24:05Z</dcterms:created>
  <dcterms:modified xsi:type="dcterms:W3CDTF">2017-12-19T12:02:28Z</dcterms:modified>
  <cp:category/>
  <cp:version/>
  <cp:contentType/>
  <cp:contentStatus/>
</cp:coreProperties>
</file>