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730" windowHeight="11760" firstSheet="1" activeTab="2"/>
  </bookViews>
  <sheets>
    <sheet name="нарматив дох" sheetId="11" r:id="rId1"/>
    <sheet name="приложение 5" sheetId="6" r:id="rId2"/>
    <sheet name="приложение 3" sheetId="2" r:id="rId3"/>
    <sheet name="приложение 2" sheetId="3" r:id="rId4"/>
  </sheets>
  <externalReferences>
    <externalReference r:id="rId5"/>
    <externalReference r:id="rId6"/>
  </externalReferences>
  <definedNames>
    <definedName name="__bookmark_1" localSheetId="0">[1]Доходы_НОВ!#REF!</definedName>
    <definedName name="__bookmark_1">[1]Доходы_НОВ!#REF!</definedName>
    <definedName name="__bookmark_3" localSheetId="0">#REF!</definedName>
    <definedName name="__bookmark_3">#REF!</definedName>
    <definedName name="__bookmark_4" localSheetId="0">#REF!</definedName>
    <definedName name="__bookmark_4">#REF!</definedName>
    <definedName name="__bookmark_5" localSheetId="0">#REF!</definedName>
    <definedName name="__bookmark_5">#REF!</definedName>
    <definedName name="_xlnm._FilterDatabase" localSheetId="3" hidden="1">'приложение 2'!$N$15:$AA$33</definedName>
    <definedName name="_xlnm._FilterDatabase" localSheetId="2" hidden="1">'приложение 3'!$M$14:$Z$118</definedName>
    <definedName name="_xlnm.Print_Titles" localSheetId="3">'приложение 2'!$14:$15</definedName>
    <definedName name="_xlnm.Print_Area" localSheetId="0">'нарматив дох'!$A$1:$C$43</definedName>
    <definedName name="_xlnm.Print_Area" localSheetId="2">'приложение 3'!$M$1:$Z$118</definedName>
    <definedName name="ттт">[1]Доходы_НОВ!#REF!</definedName>
  </definedNames>
  <calcPr calcId="124519"/>
</workbook>
</file>

<file path=xl/calcChain.xml><?xml version="1.0" encoding="utf-8"?>
<calcChain xmlns="http://schemas.openxmlformats.org/spreadsheetml/2006/main">
  <c r="Z26" i="3"/>
  <c r="AA32"/>
  <c r="Z32"/>
  <c r="AA26"/>
  <c r="E38" i="6"/>
  <c r="E37" s="1"/>
  <c r="E36" s="1"/>
  <c r="E35" s="1"/>
  <c r="E33"/>
  <c r="E32" s="1"/>
  <c r="D32"/>
  <c r="D33"/>
  <c r="D38"/>
  <c r="D37" s="1"/>
  <c r="D36" s="1"/>
  <c r="D35" s="1"/>
  <c r="C36"/>
  <c r="C37"/>
  <c r="C38"/>
  <c r="C32"/>
  <c r="C33"/>
  <c r="C34"/>
  <c r="Y116" i="2"/>
  <c r="X16"/>
  <c r="Y95"/>
  <c r="X116"/>
  <c r="Y101"/>
  <c r="Y100" s="1"/>
  <c r="Z73" l="1"/>
  <c r="X49"/>
  <c r="Y26" i="3"/>
  <c r="Y108" i="2" l="1"/>
  <c r="Y107" s="1"/>
  <c r="Y106" s="1"/>
  <c r="Z108"/>
  <c r="Z107" s="1"/>
  <c r="Z106" s="1"/>
  <c r="X108"/>
  <c r="X107" s="1"/>
  <c r="X106" s="1"/>
  <c r="Y51"/>
  <c r="Y50" s="1"/>
  <c r="Z51"/>
  <c r="Z50" s="1"/>
  <c r="AA51"/>
  <c r="X51"/>
  <c r="X50" s="1"/>
  <c r="Y46"/>
  <c r="Z46"/>
  <c r="X46"/>
  <c r="Y40"/>
  <c r="Y39" s="1"/>
  <c r="Y38" s="1"/>
  <c r="Z40"/>
  <c r="Z39" s="1"/>
  <c r="Z38" s="1"/>
  <c r="X40"/>
  <c r="X39" s="1"/>
  <c r="X38" s="1"/>
  <c r="Y27"/>
  <c r="Z27"/>
  <c r="X27"/>
  <c r="Y16" i="3"/>
  <c r="Y32"/>
  <c r="Y33" s="1"/>
  <c r="AA30"/>
  <c r="Z30"/>
  <c r="Y30"/>
  <c r="AA23"/>
  <c r="Z23"/>
  <c r="Y23"/>
  <c r="AA21"/>
  <c r="Z21"/>
  <c r="Y21"/>
  <c r="AA16"/>
  <c r="AA33" s="1"/>
  <c r="Z16"/>
  <c r="Z33" s="1"/>
  <c r="Y92" i="2"/>
  <c r="Y91" s="1"/>
  <c r="Z95"/>
  <c r="Z94" s="1"/>
  <c r="Y73"/>
  <c r="Y72" s="1"/>
  <c r="Y71" s="1"/>
  <c r="Z72"/>
  <c r="Z71" s="1"/>
  <c r="X73"/>
  <c r="X72" s="1"/>
  <c r="X71" s="1"/>
  <c r="Y98"/>
  <c r="Y97" s="1"/>
  <c r="Z98"/>
  <c r="Z97" s="1"/>
  <c r="X98"/>
  <c r="X97" s="1"/>
  <c r="Y94"/>
  <c r="Y90" s="1"/>
  <c r="X95"/>
  <c r="X94" s="1"/>
  <c r="X92"/>
  <c r="X91" s="1"/>
  <c r="Z92"/>
  <c r="Y44"/>
  <c r="Y43" s="1"/>
  <c r="Y42" s="1"/>
  <c r="Z44"/>
  <c r="Z43" s="1"/>
  <c r="Z42" s="1"/>
  <c r="X44"/>
  <c r="X43" s="1"/>
  <c r="Y33"/>
  <c r="Y32" s="1"/>
  <c r="Z33"/>
  <c r="Z32" s="1"/>
  <c r="X33"/>
  <c r="X32" s="1"/>
  <c r="Y30"/>
  <c r="Y29" s="1"/>
  <c r="Z30"/>
  <c r="Z29" s="1"/>
  <c r="X30"/>
  <c r="X29" s="1"/>
  <c r="E28" i="6"/>
  <c r="D28"/>
  <c r="C28"/>
  <c r="E26"/>
  <c r="D26"/>
  <c r="C26"/>
  <c r="E25"/>
  <c r="D25"/>
  <c r="C25"/>
  <c r="E23"/>
  <c r="D23"/>
  <c r="C23"/>
  <c r="E21"/>
  <c r="D21"/>
  <c r="C21"/>
  <c r="C20" s="1"/>
  <c r="C19"/>
  <c r="E17"/>
  <c r="D17"/>
  <c r="C17"/>
  <c r="E15"/>
  <c r="D15"/>
  <c r="C15"/>
  <c r="E14"/>
  <c r="D14"/>
  <c r="C14"/>
  <c r="D13"/>
  <c r="Z112" i="2"/>
  <c r="Z111" s="1"/>
  <c r="Z110" s="1"/>
  <c r="Z91"/>
  <c r="Z86"/>
  <c r="Z85" s="1"/>
  <c r="Z84" s="1"/>
  <c r="Z83" s="1"/>
  <c r="Z82" s="1"/>
  <c r="Z80"/>
  <c r="Z79" s="1"/>
  <c r="Z78" s="1"/>
  <c r="Z77" s="1"/>
  <c r="Z76" s="1"/>
  <c r="Z68"/>
  <c r="Z67" s="1"/>
  <c r="Z65"/>
  <c r="Z64" s="1"/>
  <c r="Z57"/>
  <c r="Z56" s="1"/>
  <c r="Z55" s="1"/>
  <c r="Z54" s="1"/>
  <c r="Z53" s="1"/>
  <c r="Z24"/>
  <c r="Z23" s="1"/>
  <c r="Z22" s="1"/>
  <c r="Z21" s="1"/>
  <c r="Z19"/>
  <c r="Z18" s="1"/>
  <c r="Z17" s="1"/>
  <c r="Y112"/>
  <c r="Y111" s="1"/>
  <c r="Y110" s="1"/>
  <c r="Y86"/>
  <c r="Y85" s="1"/>
  <c r="Y84" s="1"/>
  <c r="Y83" s="1"/>
  <c r="Y82" s="1"/>
  <c r="Y80"/>
  <c r="Y79" s="1"/>
  <c r="Y78" s="1"/>
  <c r="Y77" s="1"/>
  <c r="Y76" s="1"/>
  <c r="Y68"/>
  <c r="Y67" s="1"/>
  <c r="Y65"/>
  <c r="Y64" s="1"/>
  <c r="Y57"/>
  <c r="Y56" s="1"/>
  <c r="Y55" s="1"/>
  <c r="Y54" s="1"/>
  <c r="Y53" s="1"/>
  <c r="Y24"/>
  <c r="Y23" s="1"/>
  <c r="Y19"/>
  <c r="Y18" s="1"/>
  <c r="Y17" s="1"/>
  <c r="X19"/>
  <c r="X18" s="1"/>
  <c r="X17" s="1"/>
  <c r="X24"/>
  <c r="X23" s="1"/>
  <c r="X22" s="1"/>
  <c r="X57"/>
  <c r="X56" s="1"/>
  <c r="X55" s="1"/>
  <c r="X54" s="1"/>
  <c r="X53" s="1"/>
  <c r="X65"/>
  <c r="X64" s="1"/>
  <c r="X68"/>
  <c r="X67" s="1"/>
  <c r="X80"/>
  <c r="X79" s="1"/>
  <c r="X78" s="1"/>
  <c r="X77" s="1"/>
  <c r="X76" s="1"/>
  <c r="X86"/>
  <c r="X85" s="1"/>
  <c r="X84" s="1"/>
  <c r="X83" s="1"/>
  <c r="X82" s="1"/>
  <c r="X112"/>
  <c r="Z90" l="1"/>
  <c r="Y89"/>
  <c r="Y88" s="1"/>
  <c r="X90"/>
  <c r="X89" s="1"/>
  <c r="Y63"/>
  <c r="Z63"/>
  <c r="X111"/>
  <c r="X110" s="1"/>
  <c r="X105" s="1"/>
  <c r="X104" s="1"/>
  <c r="X103" s="1"/>
  <c r="Z105"/>
  <c r="Z104" s="1"/>
  <c r="Z103" s="1"/>
  <c r="Y105"/>
  <c r="Y104" s="1"/>
  <c r="Y103" s="1"/>
  <c r="X42"/>
  <c r="Y22"/>
  <c r="Y21" s="1"/>
  <c r="X21"/>
  <c r="C31" i="6"/>
  <c r="Z89" i="2"/>
  <c r="E31" i="6"/>
  <c r="D31"/>
  <c r="C13"/>
  <c r="E13"/>
  <c r="D20"/>
  <c r="E20"/>
  <c r="X70" i="2"/>
  <c r="Y16"/>
  <c r="X63"/>
  <c r="X62" s="1"/>
  <c r="X61" s="1"/>
  <c r="D30" i="6"/>
  <c r="D12" s="1"/>
  <c r="C30"/>
  <c r="C12" s="1"/>
  <c r="E30"/>
  <c r="E12" s="1"/>
  <c r="Z62" i="2"/>
  <c r="Z61" s="1"/>
  <c r="Y62"/>
  <c r="Y61" s="1"/>
  <c r="Z88" l="1"/>
  <c r="Z75" s="1"/>
  <c r="Y75"/>
  <c r="X88"/>
  <c r="X75" s="1"/>
  <c r="Y70"/>
  <c r="Y60" s="1"/>
  <c r="Z70"/>
  <c r="Z60" s="1"/>
  <c r="Z16"/>
  <c r="X60"/>
  <c r="Z116" l="1"/>
  <c r="Y117"/>
  <c r="X118"/>
  <c r="Y118" l="1"/>
</calcChain>
</file>

<file path=xl/sharedStrings.xml><?xml version="1.0" encoding="utf-8"?>
<sst xmlns="http://schemas.openxmlformats.org/spreadsheetml/2006/main" count="797" uniqueCount="299">
  <si>
    <t>ВСЕГО РАСХОДОВ</t>
  </si>
  <si>
    <t/>
  </si>
  <si>
    <t>Условно утвержденные расходы</t>
  </si>
  <si>
    <t>00000</t>
  </si>
  <si>
    <t>00</t>
  </si>
  <si>
    <t>0</t>
  </si>
  <si>
    <t>01</t>
  </si>
  <si>
    <t>85</t>
  </si>
  <si>
    <t>8500000000</t>
  </si>
  <si>
    <t>610</t>
  </si>
  <si>
    <t>70011</t>
  </si>
  <si>
    <t>2</t>
  </si>
  <si>
    <t>81</t>
  </si>
  <si>
    <t>8120170011</t>
  </si>
  <si>
    <t>Субсидии бюджетным учреждениям</t>
  </si>
  <si>
    <t>Сохранение и развитие культуры</t>
  </si>
  <si>
    <t>8120100000</t>
  </si>
  <si>
    <t>Основное мероприятие "Сохранение и развитие культуры"</t>
  </si>
  <si>
    <t>8120000000</t>
  </si>
  <si>
    <t>Подпрограмма "Культура"</t>
  </si>
  <si>
    <t>8100000000</t>
  </si>
  <si>
    <t>Культура</t>
  </si>
  <si>
    <t>КУЛЬТУРА, КИНЕМАТОГРАФИЯ</t>
  </si>
  <si>
    <t>240</t>
  </si>
  <si>
    <t>03</t>
  </si>
  <si>
    <t>6</t>
  </si>
  <si>
    <t>Иные закупки товаров, работ и услуг для обеспечения государственных (муниципальных) нужд</t>
  </si>
  <si>
    <t>90036</t>
  </si>
  <si>
    <t>8560190036</t>
  </si>
  <si>
    <t>Благоустройство территории поселения</t>
  </si>
  <si>
    <t>8560100000</t>
  </si>
  <si>
    <t>Основное мероприятие "Благоустройство территории поселения"</t>
  </si>
  <si>
    <t>8560000000</t>
  </si>
  <si>
    <t>Подпрограмма "Развитие в сфере благоустройства территории"</t>
  </si>
  <si>
    <t>Благоустройство</t>
  </si>
  <si>
    <t>90035</t>
  </si>
  <si>
    <t>5</t>
  </si>
  <si>
    <t>8550390035</t>
  </si>
  <si>
    <t>Мероприятия в области коммунального хозяйства</t>
  </si>
  <si>
    <t>8550300000</t>
  </si>
  <si>
    <t>Основное мероприятие "Мероприятия в области коммунального хозяйства"</t>
  </si>
  <si>
    <t>8550000000</t>
  </si>
  <si>
    <t>Подпрограмма "Коммунальное хозяйство и модернизация объектов коммунальной инфраструктуры"</t>
  </si>
  <si>
    <t>Коммунальное хозяйство</t>
  </si>
  <si>
    <t>02</t>
  </si>
  <si>
    <t>4</t>
  </si>
  <si>
    <t>8540290032</t>
  </si>
  <si>
    <t>8540200000</t>
  </si>
  <si>
    <t>Основное мероприятие "Мероприятия в области жилищного фонда"</t>
  </si>
  <si>
    <t>8540000000</t>
  </si>
  <si>
    <t>Подпрограмма "Жилищное хозяйство"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</si>
  <si>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</si>
  <si>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</si>
  <si>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</si>
  <si>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90050</t>
  </si>
  <si>
    <t>06</t>
  </si>
  <si>
    <t>8520690050</t>
  </si>
  <si>
    <t>Содержание сети автомобильных дорог общего пользования местного значения</t>
  </si>
  <si>
    <t>8520600000</t>
  </si>
  <si>
    <t>Основное мероприятие "Содержание сети автомобильных дорог общего пользования местного значения"</t>
  </si>
  <si>
    <t>90049</t>
  </si>
  <si>
    <t>05</t>
  </si>
  <si>
    <t>8520590049</t>
  </si>
  <si>
    <t>Капитальный ремонт и ремонт сети автомобильных дорог местного значения</t>
  </si>
  <si>
    <t>8520500000</t>
  </si>
  <si>
    <t>Основное мероприятие "Капитальный ремонт и ремонт сети автомобильных дорог местного значения"</t>
  </si>
  <si>
    <t>8520000000</t>
  </si>
  <si>
    <t>Подпрограмма "Дорожное хозяйство"</t>
  </si>
  <si>
    <t>Дорожное хозяйство (дорожные фонды)</t>
  </si>
  <si>
    <t>НАЦИОНАЛЬНАЯ ЭКОНОМИКА</t>
  </si>
  <si>
    <t>75</t>
  </si>
  <si>
    <t>7500000000</t>
  </si>
  <si>
    <t>НЕПРОГРАММНЫЕ МЕРОПРИЯТИЯ ПОСЕЛЕНИЙ</t>
  </si>
  <si>
    <t>51180</t>
  </si>
  <si>
    <t>04</t>
  </si>
  <si>
    <t>86</t>
  </si>
  <si>
    <t>8600451180</t>
  </si>
  <si>
    <t>120</t>
  </si>
  <si>
    <t>Расходы на выплаты персоналу государственных (муниципальных) органов</t>
  </si>
  <si>
    <t>Осуществление первичного воинского учета на территориях, где отсутствуют военные комиссариаты</t>
  </si>
  <si>
    <t>8600400000</t>
  </si>
  <si>
    <t>Основное мероприятие "Осуществление переданных полномочий из бюджетов других уровней"</t>
  </si>
  <si>
    <t>8600000000</t>
  </si>
  <si>
    <t>Мобилизационная и вневойсковая подготовка</t>
  </si>
  <si>
    <t>НАЦИОНАЛЬНАЯ ОБОРОНА</t>
  </si>
  <si>
    <t>850</t>
  </si>
  <si>
    <t>90010</t>
  </si>
  <si>
    <t>7500090010</t>
  </si>
  <si>
    <t>Уплата налогов, сборов и иных платежей</t>
  </si>
  <si>
    <t>Выполнение других общегосударственных вопросов</t>
  </si>
  <si>
    <t>90004</t>
  </si>
  <si>
    <t>7500090004</t>
  </si>
  <si>
    <t>Уплата членских взносов</t>
  </si>
  <si>
    <t>Другие общегосударственные вопросы</t>
  </si>
  <si>
    <t>10002</t>
  </si>
  <si>
    <t>8600110002</t>
  </si>
  <si>
    <t>Содержание аппарата администрации МО</t>
  </si>
  <si>
    <t>8600100000</t>
  </si>
  <si>
    <t>Основное мероприятие "Обеспечение деятельности органов местного самоуправления"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</si>
  <si>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</si>
  <si>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10001</t>
  </si>
  <si>
    <t>7500010001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</si>
  <si>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</si>
  <si>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</si>
  <si>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КОСГУ</t>
  </si>
  <si>
    <t>ВР</t>
  </si>
  <si>
    <t>ЦСР</t>
  </si>
  <si>
    <t>целевая статья</t>
  </si>
  <si>
    <t>ПР</t>
  </si>
  <si>
    <t>РЗ</t>
  </si>
  <si>
    <t>ВЕД</t>
  </si>
  <si>
    <t>НАИМЕНОВАНИЕ</t>
  </si>
  <si>
    <t>рублей</t>
  </si>
  <si>
    <t>муниципального образования</t>
  </si>
  <si>
    <t>к решению Совета депутатов</t>
  </si>
  <si>
    <t>Итого расходов</t>
  </si>
  <si>
    <t>КЛАССИФИКАЦИИ РАСХОДОВ БЮДЖЕТОВ</t>
  </si>
  <si>
    <t>0000000000</t>
  </si>
  <si>
    <t xml:space="preserve">                                                    </t>
  </si>
  <si>
    <t xml:space="preserve">                 к решению Совета депутатов</t>
  </si>
  <si>
    <t>ИСТОЧНИКИ ВНУТРЕННЕГО ФИНАНСИРОВАНИЯ ДЕФИЦИТА БЮДЖЕТА</t>
  </si>
  <si>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</si>
  <si>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</si>
  <si>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90  00  00  00  00  0000  000</t>
  </si>
  <si>
    <t>Источники финансирования дефицита бюджета - всего</t>
  </si>
  <si>
    <t>01  00  00  00  00  0000  000</t>
  </si>
  <si>
    <t>ИСТОЧНИКИ ВНУТРЕННЕГО ФИНАНСИРОВАНИЯ ДЕФИЦИТОВ БЮДЖЕТОВ</t>
  </si>
  <si>
    <t>01  02  00  00  00  0000  000</t>
  </si>
  <si>
    <t>Кредиты кредитных организаций в валюте Российской Федерации</t>
  </si>
  <si>
    <t>01  02  00  00  00  0000  700</t>
  </si>
  <si>
    <t>Получение кредитов от кредитных организаций в валюте Российской Федерации</t>
  </si>
  <si>
    <t>01  02  00  00  10  0000  710</t>
  </si>
  <si>
    <t>Получение кредитов от кредитных организаций бюджетами сельских поселений в валюте Российской Федерации</t>
  </si>
  <si>
    <t>01  02  00  00  00  0000  800</t>
  </si>
  <si>
    <t>Погашение кредитов, предоставленных кредитными организациями в валюте Российской Федерации</t>
  </si>
  <si>
    <t>01  02  00  00  10  0000  810</t>
  </si>
  <si>
    <t>Погашение бюджетами сельских поселений кредитов от кредитных организаций в валюте Российской Федерации</t>
  </si>
  <si>
    <t>01  03  00  00  00  0000  000</t>
  </si>
  <si>
    <t>Бюджетные кредиты от других бюджетов бюджетной системы Российской Федерации</t>
  </si>
  <si>
    <t>01  03  01  00  00  0000  000</t>
  </si>
  <si>
    <t xml:space="preserve">Бюджетные кредиты от других бюджетов бюджетной системы Российской Федерации в валюте Российской Федерации </t>
  </si>
  <si>
    <t>01  03  01  00  00  0000  700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</si>
  <si>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</si>
  <si>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01  03  01  00  10  0000  710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</si>
  <si>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</si>
  <si>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01  03  01  00  00  0000  800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</si>
  <si>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</si>
  <si>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01  03  01  00  10  0000  810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</si>
  <si>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</si>
  <si>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01  06  00  00  00  0000  000</t>
  </si>
  <si>
    <t>Иные источники внутреннего финансирования дефицитов бюджетов</t>
  </si>
  <si>
    <t>01  06  04  01  00  0000  000</t>
  </si>
  <si>
    <t>Исполнение государственных и муниципальных гарантий в валюте Российской Федерации</t>
  </si>
  <si>
    <t>01  06  04  01  10  0000  810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</si>
  <si>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</si>
  <si>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01  06  05  00  00  0000  600</t>
  </si>
  <si>
    <t>Возврат бюджетных кредитов, предоставленных внутри страны в валюте Российской Федерации</t>
  </si>
  <si>
    <t>01  06  05  01  10  0000  640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</si>
  <si>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</si>
  <si>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 xml:space="preserve">Изменение остатков средств </t>
  </si>
  <si>
    <t>01  05  00  00  00  0000  000</t>
  </si>
  <si>
    <t>Изменение остатков средств на счетах по учету средств бюджетов</t>
  </si>
  <si>
    <t>01  05  00  00  00  0000  500</t>
  </si>
  <si>
    <t>Увеличение остатков средств бюджетов</t>
  </si>
  <si>
    <t>01  05  02  01  00  0000  510</t>
  </si>
  <si>
    <t>Увеличение прочих остатков денежных средств бюджетов</t>
  </si>
  <si>
    <t>01  05  02  01  10  0000  510</t>
  </si>
  <si>
    <t>Увеличение прочих остатков денежных средств бюджетов сельских поселений</t>
  </si>
  <si>
    <t>01  05  00  00  00  0000  600</t>
  </si>
  <si>
    <t>Уменьшение остатков средств бюджетов</t>
  </si>
  <si>
    <t>01  05  02  00  00  0000  600</t>
  </si>
  <si>
    <t>Уменьшение прочих остатков средств бюджетов</t>
  </si>
  <si>
    <t>01  05  02  01  00  0000  610</t>
  </si>
  <si>
    <t>Уменьшение прочих остатков денежных средств бюджетов</t>
  </si>
  <si>
    <t>01  05  02  01  10  0000  610</t>
  </si>
  <si>
    <t>Уменьшение прочих остатков денежных средств бюджетов сельских поселений</t>
  </si>
  <si>
    <t>2 02 15001 10 0001 151</t>
  </si>
  <si>
    <t>2 02 15001 10 0002 151</t>
  </si>
  <si>
    <t>2 02 15002 10 0002 151</t>
  </si>
  <si>
    <t>Дотации бюджетам сельских поселений на поддержку мер по обеспечению сбалансированности бюджетов, за счет средств районного бюджета</t>
  </si>
  <si>
    <t>2 02 35930 10 0000 151</t>
  </si>
  <si>
    <t>Субвенции бюджетам сельских поселений на государственную регистрацию актов гражданского состояния</t>
  </si>
  <si>
    <t>2 02 35118 10 0000 151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</si>
  <si>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</si>
  <si>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2 02 45160 10 0000 151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</si>
  <si>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</si>
  <si>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2 02 49999 10 0000 151</t>
  </si>
  <si>
    <t>Прочие межбюджетные трансферты, передаваемые бюджетам сельских поселений</t>
  </si>
  <si>
    <t>2 02 49999 10 0051 151</t>
  </si>
  <si>
    <t>Прочие межбюджетные трансферты, передаваемые бюджетам сельских поселений на реализацию федеральных целевых программ (молодые семьи)</t>
  </si>
  <si>
    <t>Прочие межбюджетные трансферты, передаваемые бюджетам сельских поселений на софинансирование капитальных вложений в объекты муниципальной собственности</t>
  </si>
  <si>
    <t>2 02 49999 10 0216 151</t>
  </si>
  <si>
    <t>Прочие безвозмездные поступления в бюджеты сельских поселений</t>
  </si>
  <si>
    <t xml:space="preserve">                                                                              Приложение № ____</t>
  </si>
  <si>
    <t xml:space="preserve">                                                                                            к решению Совета депутатов</t>
  </si>
  <si>
    <t xml:space="preserve">                                                                                                   МО____________сель(пос)совет</t>
  </si>
  <si>
    <t xml:space="preserve">                                                                                               от ____ декабря 2016 г. № ___</t>
  </si>
  <si>
    <t>Дотации бюджетам сельских поселений на выравнивание бюджетной обеспеченности, за счет средств областного бюджета</t>
  </si>
  <si>
    <t>Дотации бюджетам сельских поселений на выравнивание бюджетной обеспеченности, за счет средств районного  бюджета</t>
  </si>
  <si>
    <t>2 02 15002 10 0810 151</t>
  </si>
  <si>
    <t>Дотации бюджетам сельских поселений на поддержку мер по обеспечению сбалансированности бюджетов, за счет средств районного бюджета на социальные выплаты  на строительство (приобритение) жилья отдельным категориям молодых семей</t>
  </si>
  <si>
    <t>2 02 15002 10 0200 151</t>
  </si>
  <si>
    <t>Дотации бюджетам сельских поселений на поддержку мер по обеспечению сбалансированности бюджетов, за счет средств районного бюджета на социальные выплаты молодым семьям</t>
  </si>
  <si>
    <t>2 02 19999 10 0000 151</t>
  </si>
  <si>
    <t>Прочие дотации бюджетам сельских поселений</t>
  </si>
  <si>
    <t>2 02 30024 10 0000 151</t>
  </si>
  <si>
    <t>Субвенции бюджетам сельских поселений на выполнение передаваемых полномочий субъектов Российской Федерации</t>
  </si>
  <si>
    <t>2 02 39999 10 0000 151</t>
  </si>
  <si>
    <t>Прочие субвенции бюджетам сельских поселений</t>
  </si>
  <si>
    <t>2 02 40014 10 0000 151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</si>
  <si>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</si>
  <si>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2 02 45144 10 0000 151</t>
  </si>
  <si>
    <t>Межбюджетные трансферты, передаваемые бюджетам сельских поселений на комплектование книжных фондов библиотек муниципальных образований</t>
  </si>
  <si>
    <t>2 02 45147 10 0000 151</t>
  </si>
  <si>
    <t>Межбюджетные трансферты, передаваемые бюджетам сельских поселений на государственную поддержку муниципальных учреждений культуры, находящихся на территориях сельских поселений</t>
  </si>
  <si>
    <t>2 02 49999 10 0077 151</t>
  </si>
  <si>
    <t>Прочие межбюджетные трансферты, передаваемые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</si>
  <si>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2 02 49999 10 0298 151</t>
  </si>
  <si>
    <t>Прочие межбюджетные трансферты, передаваемые бюджетам сельских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</si>
  <si>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2 02 49999 10 0299 151</t>
  </si>
  <si>
    <t>Прочие межбюджетные трансферты, передаваемые бюджетам сельских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</si>
  <si>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2 02 49999 10 0301 151</t>
  </si>
  <si>
    <t>Прочие межбюджетные трансферты, передаваемые бюджетам сельских поселений на обеспечение мероприятий по капитальному ремонту многоквартирных домов за счет средств бюджетов</t>
  </si>
  <si>
    <t>2 02 49999 10 0302 151</t>
  </si>
  <si>
    <t>Прочие межбюджетные трансферты, передаваемые бюджетам сельских поселений на обеспечение мероприятий по переселению граждан из аварийного жилищного фонда за счет средств бюджетов</t>
  </si>
  <si>
    <t>2 02 49999 10 9981 151</t>
  </si>
  <si>
    <t>Прочие межбюджетные трансферты, передаваемые бюджетам сельских поселений на софинансирование расходов по предоставлению социальных выплат на строительство (приобретение) жилья отдельным категориям молодых семей (отдельные категории)</t>
  </si>
  <si>
    <t>2 02 49999 10 9982 151</t>
  </si>
  <si>
    <t>Прочие межбюджетные трансферты, передаваемые бюджетам сельских поселений на софинансирование расходов по предоставлению социальных выплат молодым семьям на строительство (приобретение) жилья (молодые семьи)</t>
  </si>
  <si>
    <t>2 02 90054 10 0000 151</t>
  </si>
  <si>
    <t>Прочие безвозмездные поступления в бюджеты сельских поселений от бюджетов муниципальных районов</t>
  </si>
  <si>
    <t>2 07 05030 10 0000 151</t>
  </si>
  <si>
    <t>2 18 05010 10 0000 180</t>
  </si>
  <si>
    <t>Доходы бюджетов сельских поселений от возврата бюджетными учреждениями остатков субсидий прошлых лет</t>
  </si>
  <si>
    <t>2 18 05030 10 0000 180</t>
  </si>
  <si>
    <t>Доходы бюджетов сельских поселений от возврата иными организациями остатков субсидий прошлых лет</t>
  </si>
  <si>
    <t>2 18 60010 10 0000 151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</si>
  <si>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</si>
  <si>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2 19 00000 10 0000 151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</si>
  <si>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</si>
  <si>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(в процентах)</t>
  </si>
  <si>
    <t>Код бюджетной классификации РФ</t>
  </si>
  <si>
    <t>Наименование кода поступлений в бюджет</t>
  </si>
  <si>
    <t>Норматив отчислений</t>
  </si>
  <si>
    <t>В ЧАСТИ БЕЗВОЗМЕЗДНЫХ ПОСТУПЛЕНИЙ ОТ ДРУГИХ БЮДЖЕТОВ БЮДЖЕТНОЙ СИСТЕМЫ РОССИЙСКОЙ ФЕДЕРАЦИИ</t>
  </si>
  <si>
    <t xml:space="preserve">НОРМАТИВЫ ОТЧИСЛЕНИЙ ДОХОДОВ В БЮДЖЕТ                                                                    МУНИЦИПАЛЬНОГО ОБРАЗОВАНИЯ_______________________                                                                    НА 2017 ГОД  И НА ПЛАНОВЫЙ ПЕРИОД  2018 И 2019 ГОДОВ </t>
  </si>
  <si>
    <t>Администрация муниципального образования Сергиевский сельсовет Оренбургского района Оренбургской области</t>
  </si>
  <si>
    <t>Муниципальная программа "Совершенствование муниципального управления в муниципальном образовании Сергиевский сельсовет на 2017 - 2019 годы"</t>
  </si>
  <si>
    <t xml:space="preserve">ВЕДОМСТВЕННАЯ СТРУКТУРА РАСХОДОВ БЮДЖЕТА МУНИЦИПАЛЬНОГО ОБРАЗОВАНИЯ СЕРГИЕВСКИЙ </t>
  </si>
  <si>
    <t>Основное мероприятие "Повышение квалификации муниципальных служащих"</t>
  </si>
  <si>
    <t>Организация повышения квалификации муниципальных служащих</t>
  </si>
  <si>
    <t>Основное мероприятие "Проведение ежегодной диспансеризации муниципальных служащих"</t>
  </si>
  <si>
    <t>Организация прохождения  ежегодной диспансеризации муниципальных служащих</t>
  </si>
  <si>
    <t>Муниципальная программа "Устойчивое развитие сельской территории муниципального образования Сергиевский сельсовет Оренбургского района Оренбургской области на 2016–2018 годы и на период до 2020 года"</t>
  </si>
  <si>
    <t>Основное мероприятие "Озеленение территории"</t>
  </si>
  <si>
    <t>Озеленение территории</t>
  </si>
  <si>
    <t>Основное мероприятие "Организация ритуальных услуг и содержание мест захоронения"</t>
  </si>
  <si>
    <t>Организация ритуальных услуг и содержание мест захоронения</t>
  </si>
  <si>
    <t>Основное мероприятие "Мероприятия по землеустройству и землепользованию"</t>
  </si>
  <si>
    <t>Мероприятия по землеустройству и землепользованию</t>
  </si>
  <si>
    <t>МУНИЦИПАЛЬНОГО ОБРАЗОВАНИЯ СЕРГИЕВСКИЙ СЕЛЬ(ПОС)СОВЕТ</t>
  </si>
  <si>
    <t>РАСПРЕДЕЛЕНИЕ БЮДЖЕТНЫХ АССИГНОВАНИЙ  БЮДЖЕТА МУНИЦИПАЛЬНОГО</t>
  </si>
  <si>
    <t>Сергиевский сельсовет</t>
  </si>
  <si>
    <t xml:space="preserve">                 МО Сергиевский сельсовет</t>
  </si>
  <si>
    <t xml:space="preserve">                Приложение №5</t>
  </si>
  <si>
    <t>01  05  02  00  00  0000  500</t>
  </si>
  <si>
    <t xml:space="preserve">Приложение №3 </t>
  </si>
  <si>
    <t>2020 год</t>
  </si>
  <si>
    <t>2021 год</t>
  </si>
  <si>
    <t>Приложение № 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</si>
  <si>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</si>
  <si>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Основное мероприяти "Обеспечение деятельности главы муниципального образования"</t>
  </si>
  <si>
    <t>Финансовое обеспечение минимального размера оплаты труда работников бюджетной сферы (аппарат)</t>
  </si>
  <si>
    <t>Межбюджетные трансферты районному бюджету на выполнение полномочий внешнего муниципального финансового контроля</t>
  </si>
  <si>
    <t>Иные межбюджетные трансферты</t>
  </si>
  <si>
    <t>Основное мероприятие "Исполнение судебных актов и мировых соглашений"</t>
  </si>
  <si>
    <t>Уплата налога на имущество</t>
  </si>
  <si>
    <t>76</t>
  </si>
  <si>
    <t>Муниципальная программа "Развитие культуры села на 2019-2023 годы"</t>
  </si>
  <si>
    <t>Подпрограмма "Наследие"</t>
  </si>
  <si>
    <t>Основное мероприятие 
«Развитие библиотечного дела»</t>
  </si>
  <si>
    <t>Обеспечение деятельности библиотеки</t>
  </si>
  <si>
    <t>У</t>
  </si>
  <si>
    <t>Уплата налога на имущество бюджетными учреждениями</t>
  </si>
  <si>
    <t xml:space="preserve">                 от 24 декабря 2018г. №88</t>
  </si>
  <si>
    <t xml:space="preserve">от  ноября 2019 года № </t>
  </si>
  <si>
    <t>ОБРАЗОВАНИЯ СЕРГИЕВСКИЙ СЕЛЬСОВЕТ НА 2020 ГОД И НА ПЛАНОВЫЙ</t>
  </si>
  <si>
    <t xml:space="preserve"> ПЕРИОД 2021 И 2022 ГОДОВ ПО РАЗДЕЛАМ И ПОДРАЗДЕЛАМ РАСХОДОВ</t>
  </si>
  <si>
    <t>от  ноября 2019 года №</t>
  </si>
  <si>
    <t>СЕЛЬСОВЕТ  НА 2020 ГОД И НА ПЛАНОВЫЙ ПЕРИОД 2021 И 2022 ГОДОВ</t>
  </si>
  <si>
    <t>2022 год</t>
  </si>
  <si>
    <t>Основное мероприятие "Передача полномочий комиссии по соблюдению требований к служебному поведению муниципальных служащих и урегулированию конфликта интересов"</t>
  </si>
  <si>
    <t>Передача полномочий комиссии по соблюдению требований к служебному поведению муниципальных служащих урегулированию конфликта интересов</t>
  </si>
  <si>
    <t>S0010</t>
  </si>
  <si>
    <t xml:space="preserve"> субсидий бюджетам муниципальных образований на софинансирование капитальных вложений в объекты муниципальной собственности в рамках подпрограммы «Переселение граждан из аварийного жилищного фонда Оренбургской области» государственной программы «Стимулирование развития жилищного строительства в Оренбургской области» на 2020-2022  годы </t>
  </si>
  <si>
    <t>Обеспечение комплексного развития сельских территорий</t>
  </si>
  <si>
    <t>Основное мероприятие "Обеспечение комплексного развития сельских территорий"</t>
  </si>
  <si>
    <t>L5760</t>
  </si>
  <si>
    <t>НА 2020 ГОД И ПЛАНОВЫЙ ПЕРИОД 2021, 2022 ГОДЫ</t>
  </si>
</sst>
</file>

<file path=xl/styles.xml><?xml version="1.0" encoding="utf-8"?>
<styleSheet xmlns="http://schemas.openxmlformats.org/spreadsheetml/2006/main">
  <numFmts count="11">
    <numFmt numFmtId="43" formatCode="_-* #,##0.00_р_._-;\-* #,##0.00_р_._-;_-* &quot;-&quot;??_р_._-;_-@_-"/>
    <numFmt numFmtId="164" formatCode="#,##0.00;[Red]\-#,##0.00;0.00"/>
    <numFmt numFmtId="165" formatCode="000"/>
    <numFmt numFmtId="166" formatCode="00000"/>
    <numFmt numFmtId="167" formatCode="00"/>
    <numFmt numFmtId="168" formatCode="0000000000"/>
    <numFmt numFmtId="169" formatCode="0000"/>
    <numFmt numFmtId="170" formatCode="000\.00\.000\.0"/>
    <numFmt numFmtId="171" formatCode="#,##0.00_ ;[Red]\-#,##0.00\ "/>
    <numFmt numFmtId="172" formatCode="_-* #,##0.0_р_._-;\-* #,##0.0_р_._-;_-* &quot;-&quot;??_р_._-;_-@_-"/>
    <numFmt numFmtId="173" formatCode="0_ ;[Red]\-0\ "/>
  </numFmts>
  <fonts count="2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7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Arial Cyr"/>
      <charset val="204"/>
    </font>
    <font>
      <sz val="8"/>
      <name val="Arial Cyr"/>
      <charset val="204"/>
    </font>
    <font>
      <sz val="8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5">
    <xf numFmtId="0" fontId="0" fillId="0" borderId="0"/>
    <xf numFmtId="0" fontId="1" fillId="0" borderId="0"/>
    <xf numFmtId="0" fontId="18" fillId="0" borderId="0"/>
    <xf numFmtId="43" fontId="18" fillId="0" borderId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173" fontId="1" fillId="0" borderId="0" applyFont="0" applyFill="0" applyBorder="0" applyAlignment="0" applyProtection="0"/>
  </cellStyleXfs>
  <cellXfs count="391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5" fillId="0" borderId="5" xfId="1" applyNumberFormat="1" applyFont="1" applyFill="1" applyBorder="1" applyAlignment="1" applyProtection="1">
      <protection hidden="1"/>
    </xf>
    <xf numFmtId="0" fontId="3" fillId="0" borderId="6" xfId="1" applyNumberFormat="1" applyFont="1" applyFill="1" applyBorder="1" applyAlignment="1" applyProtection="1">
      <protection hidden="1"/>
    </xf>
    <xf numFmtId="0" fontId="5" fillId="0" borderId="10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alignment horizontal="right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67" fontId="7" fillId="0" borderId="12" xfId="1" applyNumberFormat="1" applyFont="1" applyFill="1" applyBorder="1" applyAlignment="1" applyProtection="1">
      <alignment horizontal="center" vertical="center"/>
      <protection hidden="1"/>
    </xf>
    <xf numFmtId="1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6" fillId="0" borderId="12" xfId="1" applyNumberFormat="1" applyFont="1" applyFill="1" applyBorder="1" applyAlignment="1" applyProtection="1">
      <alignment horizontal="center" vertical="center"/>
      <protection hidden="1"/>
    </xf>
    <xf numFmtId="167" fontId="7" fillId="0" borderId="13" xfId="1" applyNumberFormat="1" applyFont="1" applyFill="1" applyBorder="1" applyAlignment="1" applyProtection="1">
      <alignment horizontal="center" vertical="center"/>
      <protection hidden="1"/>
    </xf>
    <xf numFmtId="167" fontId="7" fillId="0" borderId="11" xfId="1" applyNumberFormat="1" applyFont="1" applyFill="1" applyBorder="1" applyAlignment="1" applyProtection="1">
      <alignment horizontal="center" vertical="center"/>
      <protection hidden="1"/>
    </xf>
    <xf numFmtId="165" fontId="7" fillId="0" borderId="11" xfId="1" applyNumberFormat="1" applyFont="1" applyFill="1" applyBorder="1" applyAlignment="1" applyProtection="1">
      <alignment horizontal="center" vertical="center"/>
      <protection hidden="1"/>
    </xf>
    <xf numFmtId="168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1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1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1" xfId="1" applyNumberFormat="1" applyFont="1" applyFill="1" applyBorder="1" applyAlignment="1" applyProtection="1">
      <alignment horizontal="left" vertical="center" wrapText="1"/>
      <protection hidden="1"/>
    </xf>
    <xf numFmtId="170" fontId="9" fillId="2" borderId="15" xfId="1" applyNumberFormat="1" applyFont="1" applyFill="1" applyBorder="1" applyAlignment="1" applyProtection="1">
      <alignment horizontal="left" vertical="center" wrapText="1"/>
      <protection hidden="1"/>
    </xf>
    <xf numFmtId="0" fontId="3" fillId="0" borderId="10" xfId="1" applyNumberFormat="1" applyFont="1" applyFill="1" applyBorder="1" applyAlignment="1" applyProtection="1">
      <protection hidden="1"/>
    </xf>
    <xf numFmtId="166" fontId="7" fillId="0" borderId="1" xfId="1" applyNumberFormat="1" applyFont="1" applyFill="1" applyBorder="1" applyAlignment="1" applyProtection="1">
      <alignment horizontal="center" vertical="center"/>
      <protection hidden="1"/>
    </xf>
    <xf numFmtId="167" fontId="7" fillId="0" borderId="1" xfId="1" applyNumberFormat="1" applyFont="1" applyFill="1" applyBorder="1" applyAlignment="1" applyProtection="1">
      <alignment horizontal="center" vertical="center"/>
      <protection hidden="1"/>
    </xf>
    <xf numFmtId="1" fontId="7" fillId="0" borderId="1" xfId="1" applyNumberFormat="1" applyFont="1" applyFill="1" applyBorder="1" applyAlignment="1" applyProtection="1">
      <alignment horizontal="center" vertical="center"/>
      <protection hidden="1"/>
    </xf>
    <xf numFmtId="167" fontId="7" fillId="0" borderId="17" xfId="1" applyNumberFormat="1" applyFont="1" applyFill="1" applyBorder="1" applyAlignment="1" applyProtection="1">
      <alignment horizontal="center" vertical="center"/>
      <protection hidden="1"/>
    </xf>
    <xf numFmtId="167" fontId="7" fillId="0" borderId="16" xfId="1" applyNumberFormat="1" applyFont="1" applyFill="1" applyBorder="1" applyAlignment="1" applyProtection="1">
      <alignment horizontal="center" vertical="center"/>
      <protection hidden="1"/>
    </xf>
    <xf numFmtId="165" fontId="7" fillId="0" borderId="16" xfId="1" applyNumberFormat="1" applyFont="1" applyFill="1" applyBorder="1" applyAlignment="1" applyProtection="1">
      <alignment horizontal="center" vertical="center"/>
      <protection hidden="1"/>
    </xf>
    <xf numFmtId="169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4" xfId="1" applyNumberFormat="1" applyFont="1" applyFill="1" applyBorder="1" applyAlignment="1" applyProtection="1">
      <alignment horizontal="left" vertical="center" wrapText="1"/>
      <protection hidden="1"/>
    </xf>
    <xf numFmtId="167" fontId="8" fillId="0" borderId="7" xfId="1" applyNumberFormat="1" applyFont="1" applyFill="1" applyBorder="1" applyAlignment="1" applyProtection="1">
      <alignment horizontal="center" vertical="center"/>
      <protection hidden="1"/>
    </xf>
    <xf numFmtId="167" fontId="8" fillId="0" borderId="8" xfId="1" applyNumberFormat="1" applyFont="1" applyFill="1" applyBorder="1" applyAlignment="1" applyProtection="1">
      <alignment horizontal="center" vertical="center"/>
      <protection hidden="1"/>
    </xf>
    <xf numFmtId="165" fontId="8" fillId="0" borderId="8" xfId="1" applyNumberFormat="1" applyFont="1" applyFill="1" applyBorder="1" applyAlignment="1" applyProtection="1">
      <alignment horizontal="center" vertical="center"/>
      <protection hidden="1"/>
    </xf>
    <xf numFmtId="168" fontId="7" fillId="0" borderId="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6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6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7" fontId="7" fillId="0" borderId="7" xfId="1" applyNumberFormat="1" applyFont="1" applyFill="1" applyBorder="1" applyAlignment="1" applyProtection="1">
      <alignment horizontal="center" vertical="center"/>
      <protection hidden="1"/>
    </xf>
    <xf numFmtId="167" fontId="7" fillId="0" borderId="8" xfId="1" applyNumberFormat="1" applyFont="1" applyFill="1" applyBorder="1" applyAlignment="1" applyProtection="1">
      <alignment horizontal="center" vertical="center"/>
      <protection hidden="1"/>
    </xf>
    <xf numFmtId="165" fontId="7" fillId="0" borderId="8" xfId="1" applyNumberFormat="1" applyFont="1" applyFill="1" applyBorder="1" applyAlignment="1" applyProtection="1">
      <alignment horizontal="center" vertical="center"/>
      <protection hidden="1"/>
    </xf>
    <xf numFmtId="166" fontId="8" fillId="0" borderId="1" xfId="1" applyNumberFormat="1" applyFont="1" applyFill="1" applyBorder="1" applyAlignment="1" applyProtection="1">
      <alignment horizontal="center" vertical="center"/>
      <protection hidden="1"/>
    </xf>
    <xf numFmtId="167" fontId="8" fillId="0" borderId="1" xfId="1" applyNumberFormat="1" applyFont="1" applyFill="1" applyBorder="1" applyAlignment="1" applyProtection="1">
      <alignment horizontal="center" vertical="center"/>
      <protection hidden="1"/>
    </xf>
    <xf numFmtId="1" fontId="8" fillId="0" borderId="1" xfId="1" applyNumberFormat="1" applyFont="1" applyFill="1" applyBorder="1" applyAlignment="1" applyProtection="1">
      <alignment horizontal="center" vertical="center"/>
      <protection hidden="1"/>
    </xf>
    <xf numFmtId="167" fontId="8" fillId="0" borderId="17" xfId="1" applyNumberFormat="1" applyFont="1" applyFill="1" applyBorder="1" applyAlignment="1" applyProtection="1">
      <alignment horizontal="center" vertical="center"/>
      <protection hidden="1"/>
    </xf>
    <xf numFmtId="167" fontId="8" fillId="0" borderId="16" xfId="1" applyNumberFormat="1" applyFont="1" applyFill="1" applyBorder="1" applyAlignment="1" applyProtection="1">
      <alignment horizontal="center" vertical="center"/>
      <protection hidden="1"/>
    </xf>
    <xf numFmtId="165" fontId="8" fillId="0" borderId="16" xfId="1" applyNumberFormat="1" applyFont="1" applyFill="1" applyBorder="1" applyAlignment="1" applyProtection="1">
      <alignment horizontal="center" vertical="center"/>
      <protection hidden="1"/>
    </xf>
    <xf numFmtId="0" fontId="10" fillId="0" borderId="0" xfId="1" applyNumberFormat="1" applyFont="1" applyFill="1" applyAlignment="1" applyProtection="1">
      <alignment horizontal="center" vertical="center"/>
      <protection hidden="1"/>
    </xf>
    <xf numFmtId="0" fontId="6" fillId="0" borderId="20" xfId="1" applyNumberFormat="1" applyFont="1" applyFill="1" applyBorder="1" applyAlignment="1" applyProtection="1">
      <alignment horizontal="center" vertical="center"/>
      <protection hidden="1"/>
    </xf>
    <xf numFmtId="0" fontId="6" fillId="0" borderId="21" xfId="1" applyNumberFormat="1" applyFont="1" applyFill="1" applyBorder="1" applyAlignment="1" applyProtection="1">
      <alignment horizontal="center" vertical="center"/>
      <protection hidden="1"/>
    </xf>
    <xf numFmtId="0" fontId="6" fillId="0" borderId="22" xfId="1" applyNumberFormat="1" applyFont="1" applyFill="1" applyBorder="1" applyAlignment="1" applyProtection="1">
      <alignment horizontal="center" vertical="center"/>
      <protection hidden="1"/>
    </xf>
    <xf numFmtId="0" fontId="7" fillId="0" borderId="22" xfId="1" applyNumberFormat="1" applyFont="1" applyFill="1" applyBorder="1" applyAlignment="1" applyProtection="1">
      <alignment horizontal="center" vertical="center"/>
      <protection hidden="1"/>
    </xf>
    <xf numFmtId="0" fontId="7" fillId="0" borderId="20" xfId="1" applyNumberFormat="1" applyFont="1" applyFill="1" applyBorder="1" applyAlignment="1" applyProtection="1">
      <alignment horizontal="center" vertical="center"/>
      <protection hidden="1"/>
    </xf>
    <xf numFmtId="0" fontId="8" fillId="0" borderId="20" xfId="1" applyNumberFormat="1" applyFont="1" applyFill="1" applyBorder="1" applyAlignment="1" applyProtection="1">
      <alignment horizontal="center" vertical="center"/>
      <protection hidden="1"/>
    </xf>
    <xf numFmtId="0" fontId="9" fillId="0" borderId="21" xfId="1" applyNumberFormat="1" applyFont="1" applyFill="1" applyBorder="1" applyAlignment="1" applyProtection="1">
      <alignment horizontal="center" vertical="center"/>
      <protection hidden="1"/>
    </xf>
    <xf numFmtId="0" fontId="9" fillId="0" borderId="20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11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20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20" xfId="1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21" xfId="1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22" xfId="1" applyNumberFormat="1" applyFont="1" applyFill="1" applyBorder="1" applyAlignment="1" applyProtection="1">
      <alignment horizontal="centerContinuous" vertical="center" wrapText="1"/>
      <protection hidden="1"/>
    </xf>
    <xf numFmtId="0" fontId="5" fillId="0" borderId="2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0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8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/>
      <protection hidden="1"/>
    </xf>
    <xf numFmtId="0" fontId="2" fillId="0" borderId="0" xfId="1" applyNumberFormat="1" applyFont="1" applyFill="1" applyAlignment="1" applyProtection="1">
      <alignment horizontal="centerContinuous" vertical="top"/>
      <protection hidden="1"/>
    </xf>
    <xf numFmtId="0" fontId="1" fillId="0" borderId="0" xfId="1" applyNumberFormat="1" applyFont="1" applyFill="1" applyAlignment="1" applyProtection="1">
      <alignment horizontal="centerContinuous" vertical="center"/>
      <protection hidden="1"/>
    </xf>
    <xf numFmtId="0" fontId="12" fillId="0" borderId="0" xfId="1" applyNumberFormat="1" applyFont="1" applyFill="1" applyAlignment="1" applyProtection="1">
      <alignment horizontal="left" vertical="center"/>
      <protection hidden="1"/>
    </xf>
    <xf numFmtId="0" fontId="12" fillId="0" borderId="0" xfId="1" applyNumberFormat="1" applyFont="1" applyFill="1" applyAlignment="1" applyProtection="1">
      <alignment horizontal="centerContinuous" vertical="center"/>
      <protection hidden="1"/>
    </xf>
    <xf numFmtId="0" fontId="7" fillId="0" borderId="0" xfId="1" applyNumberFormat="1" applyFont="1" applyFill="1" applyAlignment="1" applyProtection="1">
      <alignment horizontal="centerContinuous" vertical="center"/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7" fillId="0" borderId="0" xfId="1" applyNumberFormat="1" applyFont="1" applyFill="1" applyAlignment="1" applyProtection="1">
      <alignment horizontal="centerContinuous"/>
      <protection hidden="1"/>
    </xf>
    <xf numFmtId="0" fontId="12" fillId="0" borderId="0" xfId="1" applyNumberFormat="1" applyFont="1" applyFill="1" applyAlignment="1" applyProtection="1">
      <alignment horizontal="right"/>
      <protection hidden="1"/>
    </xf>
    <xf numFmtId="0" fontId="12" fillId="0" borderId="0" xfId="1" applyNumberFormat="1" applyFont="1" applyFill="1" applyAlignment="1" applyProtection="1">
      <protection hidden="1"/>
    </xf>
    <xf numFmtId="0" fontId="5" fillId="0" borderId="0" xfId="1" applyNumberFormat="1" applyFont="1" applyFill="1" applyAlignment="1" applyProtection="1">
      <protection hidden="1"/>
    </xf>
    <xf numFmtId="0" fontId="7" fillId="0" borderId="0" xfId="1" applyNumberFormat="1" applyFont="1" applyFill="1" applyAlignment="1" applyProtection="1">
      <alignment horizontal="left"/>
      <protection hidden="1"/>
    </xf>
    <xf numFmtId="0" fontId="12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0" fontId="3" fillId="0" borderId="0" xfId="1" applyNumberFormat="1" applyFont="1" applyFill="1" applyAlignment="1" applyProtection="1">
      <alignment horizontal="centerContinuous"/>
      <protection hidden="1"/>
    </xf>
    <xf numFmtId="165" fontId="8" fillId="0" borderId="13" xfId="1" applyNumberFormat="1" applyFont="1" applyFill="1" applyBorder="1" applyAlignment="1" applyProtection="1">
      <alignment horizontal="center" vertical="center"/>
      <protection hidden="1"/>
    </xf>
    <xf numFmtId="167" fontId="8" fillId="0" borderId="13" xfId="1" applyNumberFormat="1" applyFont="1" applyFill="1" applyBorder="1" applyAlignment="1" applyProtection="1">
      <alignment horizontal="center" vertical="center"/>
      <protection hidden="1"/>
    </xf>
    <xf numFmtId="165" fontId="7" fillId="0" borderId="7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8" xfId="1" applyNumberFormat="1" applyFont="1" applyFill="1" applyBorder="1" applyAlignment="1" applyProtection="1">
      <alignment horizontal="left" vertical="center" wrapText="1"/>
      <protection hidden="1"/>
    </xf>
    <xf numFmtId="167" fontId="7" fillId="3" borderId="12" xfId="1" applyNumberFormat="1" applyFont="1" applyFill="1" applyBorder="1" applyAlignment="1" applyProtection="1">
      <alignment horizontal="center" vertical="center"/>
      <protection hidden="1"/>
    </xf>
    <xf numFmtId="166" fontId="7" fillId="3" borderId="12" xfId="1" applyNumberFormat="1" applyFont="1" applyFill="1" applyBorder="1" applyAlignment="1" applyProtection="1">
      <alignment horizontal="center" vertical="center"/>
      <protection hidden="1"/>
    </xf>
    <xf numFmtId="165" fontId="14" fillId="0" borderId="8" xfId="1" applyNumberFormat="1" applyFont="1" applyFill="1" applyBorder="1" applyAlignment="1" applyProtection="1">
      <alignment horizontal="center" vertical="center"/>
      <protection hidden="1"/>
    </xf>
    <xf numFmtId="167" fontId="14" fillId="0" borderId="8" xfId="1" applyNumberFormat="1" applyFont="1" applyFill="1" applyBorder="1" applyAlignment="1" applyProtection="1">
      <alignment horizontal="center" vertical="center"/>
      <protection hidden="1"/>
    </xf>
    <xf numFmtId="167" fontId="14" fillId="0" borderId="7" xfId="1" applyNumberFormat="1" applyFont="1" applyFill="1" applyBorder="1" applyAlignment="1" applyProtection="1">
      <alignment horizontal="center" vertical="center"/>
      <protection hidden="1"/>
    </xf>
    <xf numFmtId="168" fontId="15" fillId="0" borderId="12" xfId="1" applyNumberFormat="1" applyFont="1" applyFill="1" applyBorder="1" applyAlignment="1" applyProtection="1">
      <alignment horizontal="center" vertical="center"/>
      <protection hidden="1"/>
    </xf>
    <xf numFmtId="165" fontId="14" fillId="0" borderId="16" xfId="1" applyNumberFormat="1" applyFont="1" applyFill="1" applyBorder="1" applyAlignment="1" applyProtection="1">
      <alignment horizontal="center" vertical="center"/>
      <protection hidden="1"/>
    </xf>
    <xf numFmtId="167" fontId="14" fillId="0" borderId="16" xfId="1" applyNumberFormat="1" applyFont="1" applyFill="1" applyBorder="1" applyAlignment="1" applyProtection="1">
      <alignment horizontal="center" vertical="center"/>
      <protection hidden="1"/>
    </xf>
    <xf numFmtId="167" fontId="14" fillId="0" borderId="17" xfId="1" applyNumberFormat="1" applyFont="1" applyFill="1" applyBorder="1" applyAlignment="1" applyProtection="1">
      <alignment horizontal="center" vertical="center"/>
      <protection hidden="1"/>
    </xf>
    <xf numFmtId="167" fontId="14" fillId="0" borderId="1" xfId="1" applyNumberFormat="1" applyFont="1" applyFill="1" applyBorder="1" applyAlignment="1" applyProtection="1">
      <alignment horizontal="center" vertical="center"/>
      <protection hidden="1"/>
    </xf>
    <xf numFmtId="1" fontId="14" fillId="0" borderId="1" xfId="1" applyNumberFormat="1" applyFont="1" applyFill="1" applyBorder="1" applyAlignment="1" applyProtection="1">
      <alignment horizontal="center" vertical="center"/>
      <protection hidden="1"/>
    </xf>
    <xf numFmtId="166" fontId="14" fillId="0" borderId="1" xfId="1" applyNumberFormat="1" applyFont="1" applyFill="1" applyBorder="1" applyAlignment="1" applyProtection="1">
      <alignment horizontal="center" vertical="center"/>
      <protection hidden="1"/>
    </xf>
    <xf numFmtId="165" fontId="13" fillId="0" borderId="11" xfId="1" applyNumberFormat="1" applyFont="1" applyFill="1" applyBorder="1" applyAlignment="1" applyProtection="1">
      <alignment horizontal="left" vertical="center" wrapText="1"/>
      <protection hidden="1"/>
    </xf>
    <xf numFmtId="165" fontId="9" fillId="0" borderId="26" xfId="1" applyNumberFormat="1" applyFont="1" applyFill="1" applyBorder="1" applyAlignment="1" applyProtection="1">
      <alignment horizontal="center" vertical="center"/>
      <protection hidden="1"/>
    </xf>
    <xf numFmtId="167" fontId="9" fillId="0" borderId="26" xfId="1" applyNumberFormat="1" applyFont="1" applyFill="1" applyBorder="1" applyAlignment="1" applyProtection="1">
      <alignment horizontal="center" vertical="center"/>
      <protection hidden="1"/>
    </xf>
    <xf numFmtId="167" fontId="9" fillId="0" borderId="27" xfId="1" applyNumberFormat="1" applyFont="1" applyFill="1" applyBorder="1" applyAlignment="1" applyProtection="1">
      <alignment horizontal="center" vertical="center"/>
      <protection hidden="1"/>
    </xf>
    <xf numFmtId="168" fontId="6" fillId="0" borderId="28" xfId="1" applyNumberFormat="1" applyFont="1" applyFill="1" applyBorder="1" applyAlignment="1" applyProtection="1">
      <alignment horizontal="center" vertical="center"/>
      <protection hidden="1"/>
    </xf>
    <xf numFmtId="167" fontId="9" fillId="0" borderId="6" xfId="1" applyNumberFormat="1" applyFont="1" applyFill="1" applyBorder="1" applyAlignment="1" applyProtection="1">
      <alignment horizontal="center" vertical="center"/>
      <protection hidden="1"/>
    </xf>
    <xf numFmtId="1" fontId="9" fillId="0" borderId="6" xfId="1" applyNumberFormat="1" applyFont="1" applyFill="1" applyBorder="1" applyAlignment="1" applyProtection="1">
      <alignment horizontal="center" vertical="center"/>
      <protection hidden="1"/>
    </xf>
    <xf numFmtId="166" fontId="9" fillId="0" borderId="6" xfId="1" applyNumberFormat="1" applyFont="1" applyFill="1" applyBorder="1" applyAlignment="1" applyProtection="1">
      <alignment horizontal="center" vertical="center"/>
      <protection hidden="1"/>
    </xf>
    <xf numFmtId="165" fontId="9" fillId="0" borderId="29" xfId="1" applyNumberFormat="1" applyFont="1" applyFill="1" applyBorder="1" applyAlignment="1" applyProtection="1">
      <alignment horizontal="left" vertical="center" wrapText="1"/>
      <protection hidden="1"/>
    </xf>
    <xf numFmtId="165" fontId="9" fillId="0" borderId="15" xfId="1" applyNumberFormat="1" applyFont="1" applyFill="1" applyBorder="1" applyAlignment="1" applyProtection="1">
      <alignment horizontal="left" vertical="center" wrapText="1"/>
      <protection hidden="1"/>
    </xf>
    <xf numFmtId="167" fontId="14" fillId="0" borderId="0" xfId="1" applyNumberFormat="1" applyFont="1" applyFill="1" applyBorder="1" applyAlignment="1" applyProtection="1">
      <alignment horizontal="center" vertical="center"/>
      <protection hidden="1"/>
    </xf>
    <xf numFmtId="1" fontId="14" fillId="0" borderId="0" xfId="1" applyNumberFormat="1" applyFont="1" applyFill="1" applyBorder="1" applyAlignment="1" applyProtection="1">
      <alignment horizontal="center" vertical="center"/>
      <protection hidden="1"/>
    </xf>
    <xf numFmtId="166" fontId="14" fillId="0" borderId="0" xfId="1" applyNumberFormat="1" applyFont="1" applyFill="1" applyBorder="1" applyAlignment="1" applyProtection="1">
      <alignment horizontal="center" vertical="center"/>
      <protection hidden="1"/>
    </xf>
    <xf numFmtId="167" fontId="7" fillId="0" borderId="0" xfId="1" applyNumberFormat="1" applyFont="1" applyFill="1" applyBorder="1" applyAlignment="1" applyProtection="1">
      <alignment horizontal="center" vertical="center"/>
      <protection hidden="1"/>
    </xf>
    <xf numFmtId="1" fontId="7" fillId="0" borderId="0" xfId="1" applyNumberFormat="1" applyFont="1" applyFill="1" applyBorder="1" applyAlignment="1" applyProtection="1">
      <alignment horizontal="center" vertical="center"/>
      <protection hidden="1"/>
    </xf>
    <xf numFmtId="166" fontId="7" fillId="0" borderId="0" xfId="1" applyNumberFormat="1" applyFont="1" applyFill="1" applyBorder="1" applyAlignment="1" applyProtection="1">
      <alignment horizontal="center" vertical="center"/>
      <protection hidden="1"/>
    </xf>
    <xf numFmtId="167" fontId="8" fillId="0" borderId="0" xfId="1" applyNumberFormat="1" applyFont="1" applyFill="1" applyBorder="1" applyAlignment="1" applyProtection="1">
      <alignment horizontal="center" vertical="center"/>
      <protection hidden="1"/>
    </xf>
    <xf numFmtId="1" fontId="8" fillId="0" borderId="0" xfId="1" applyNumberFormat="1" applyFont="1" applyFill="1" applyBorder="1" applyAlignment="1" applyProtection="1">
      <alignment horizontal="center" vertical="center"/>
      <protection hidden="1"/>
    </xf>
    <xf numFmtId="166" fontId="8" fillId="0" borderId="0" xfId="1" applyNumberFormat="1" applyFont="1" applyFill="1" applyBorder="1" applyAlignment="1" applyProtection="1">
      <alignment horizontal="center" vertical="center"/>
      <protection hidden="1"/>
    </xf>
    <xf numFmtId="0" fontId="3" fillId="0" borderId="32" xfId="1" applyNumberFormat="1" applyFont="1" applyFill="1" applyBorder="1" applyAlignment="1" applyProtection="1">
      <protection hidden="1"/>
    </xf>
    <xf numFmtId="0" fontId="3" fillId="0" borderId="33" xfId="1" applyNumberFormat="1" applyFont="1" applyFill="1" applyBorder="1" applyAlignment="1" applyProtection="1">
      <protection hidden="1"/>
    </xf>
    <xf numFmtId="0" fontId="7" fillId="0" borderId="0" xfId="1" applyNumberFormat="1" applyFont="1" applyFill="1" applyAlignment="1" applyProtection="1">
      <protection hidden="1"/>
    </xf>
    <xf numFmtId="0" fontId="8" fillId="0" borderId="0" xfId="1" applyNumberFormat="1" applyFont="1" applyFill="1" applyAlignment="1" applyProtection="1">
      <alignment horizontal="centerContinuous" vertical="center"/>
      <protection hidden="1"/>
    </xf>
    <xf numFmtId="0" fontId="7" fillId="0" borderId="0" xfId="1" applyNumberFormat="1" applyFont="1" applyFill="1" applyAlignment="1" applyProtection="1">
      <alignment horizontal="centerContinuous" vertical="top"/>
      <protection hidden="1"/>
    </xf>
    <xf numFmtId="0" fontId="7" fillId="0" borderId="3" xfId="1" applyNumberFormat="1" applyFont="1" applyFill="1" applyBorder="1" applyAlignment="1" applyProtection="1">
      <alignment horizontal="centerContinuous" vertical="top"/>
      <protection hidden="1"/>
    </xf>
    <xf numFmtId="0" fontId="7" fillId="0" borderId="3" xfId="1" applyNumberFormat="1" applyFont="1" applyFill="1" applyBorder="1" applyAlignment="1" applyProtection="1">
      <alignment horizontal="right"/>
      <protection hidden="1"/>
    </xf>
    <xf numFmtId="0" fontId="7" fillId="0" borderId="3" xfId="1" applyNumberFormat="1" applyFont="1" applyFill="1" applyBorder="1" applyAlignment="1" applyProtection="1">
      <alignment horizontal="right" vertical="center"/>
      <protection hidden="1"/>
    </xf>
    <xf numFmtId="0" fontId="11" fillId="0" borderId="10" xfId="1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18" xfId="1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34" xfId="1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21" xfId="1" applyNumberFormat="1" applyFont="1" applyFill="1" applyBorder="1" applyAlignment="1" applyProtection="1">
      <alignment horizontal="center" vertical="center"/>
      <protection hidden="1"/>
    </xf>
    <xf numFmtId="0" fontId="16" fillId="0" borderId="35" xfId="1" applyNumberFormat="1" applyFont="1" applyFill="1" applyBorder="1" applyAlignment="1" applyProtection="1">
      <alignment horizontal="center" vertical="center"/>
      <protection hidden="1"/>
    </xf>
    <xf numFmtId="0" fontId="16" fillId="0" borderId="22" xfId="1" applyNumberFormat="1" applyFont="1" applyFill="1" applyBorder="1" applyAlignment="1" applyProtection="1">
      <alignment horizontal="center" vertical="center"/>
      <protection hidden="1"/>
    </xf>
    <xf numFmtId="0" fontId="16" fillId="0" borderId="21" xfId="1" applyNumberFormat="1" applyFont="1" applyFill="1" applyBorder="1" applyAlignment="1" applyProtection="1">
      <alignment horizontal="center" vertical="center"/>
      <protection hidden="1"/>
    </xf>
    <xf numFmtId="170" fontId="7" fillId="0" borderId="36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37" xfId="1" applyNumberFormat="1" applyFont="1" applyFill="1" applyBorder="1" applyAlignment="1" applyProtection="1">
      <alignment horizontal="left" vertical="center" wrapText="1"/>
      <protection hidden="1"/>
    </xf>
    <xf numFmtId="167" fontId="8" fillId="0" borderId="38" xfId="1" applyNumberFormat="1" applyFont="1" applyFill="1" applyBorder="1" applyAlignment="1" applyProtection="1">
      <alignment horizontal="center" vertical="center"/>
      <protection hidden="1"/>
    </xf>
    <xf numFmtId="167" fontId="8" fillId="0" borderId="39" xfId="1" applyNumberFormat="1" applyFont="1" applyFill="1" applyBorder="1" applyAlignment="1" applyProtection="1">
      <alignment horizontal="center" vertical="center"/>
      <protection hidden="1"/>
    </xf>
    <xf numFmtId="168" fontId="7" fillId="0" borderId="40" xfId="1" applyNumberFormat="1" applyFont="1" applyFill="1" applyBorder="1" applyAlignment="1" applyProtection="1">
      <alignment horizontal="center" vertical="center"/>
      <protection hidden="1"/>
    </xf>
    <xf numFmtId="167" fontId="7" fillId="0" borderId="39" xfId="1" applyNumberFormat="1" applyFont="1" applyFill="1" applyBorder="1" applyAlignment="1" applyProtection="1">
      <alignment horizontal="center" vertical="center"/>
      <protection hidden="1"/>
    </xf>
    <xf numFmtId="1" fontId="7" fillId="0" borderId="39" xfId="1" applyNumberFormat="1" applyFont="1" applyFill="1" applyBorder="1" applyAlignment="1" applyProtection="1">
      <alignment horizontal="center" vertical="center"/>
      <protection hidden="1"/>
    </xf>
    <xf numFmtId="166" fontId="7" fillId="0" borderId="38" xfId="1" applyNumberFormat="1" applyFont="1" applyFill="1" applyBorder="1" applyAlignment="1" applyProtection="1">
      <alignment horizontal="center" vertical="center"/>
      <protection hidden="1"/>
    </xf>
    <xf numFmtId="0" fontId="3" fillId="0" borderId="41" xfId="1" applyNumberFormat="1" applyFont="1" applyFill="1" applyBorder="1" applyAlignment="1" applyProtection="1">
      <alignment horizontal="right" vertical="center"/>
      <protection hidden="1"/>
    </xf>
    <xf numFmtId="0" fontId="1" fillId="0" borderId="34" xfId="1" applyNumberFormat="1" applyFont="1" applyFill="1" applyBorder="1" applyAlignment="1" applyProtection="1">
      <protection hidden="1"/>
    </xf>
    <xf numFmtId="170" fontId="7" fillId="0" borderId="42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4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9" xfId="1" applyNumberFormat="1" applyFont="1" applyFill="1" applyBorder="1" applyAlignment="1" applyProtection="1">
      <alignment horizontal="center" vertical="center"/>
      <protection hidden="1"/>
    </xf>
    <xf numFmtId="1" fontId="7" fillId="0" borderId="13" xfId="1" applyNumberFormat="1" applyFont="1" applyFill="1" applyBorder="1" applyAlignment="1" applyProtection="1">
      <alignment horizontal="center" vertical="center"/>
      <protection hidden="1"/>
    </xf>
    <xf numFmtId="166" fontId="7" fillId="0" borderId="11" xfId="1" applyNumberFormat="1" applyFont="1" applyFill="1" applyBorder="1" applyAlignment="1" applyProtection="1">
      <alignment horizontal="center" vertical="center"/>
      <protection hidden="1"/>
    </xf>
    <xf numFmtId="0" fontId="3" fillId="0" borderId="44" xfId="1" applyNumberFormat="1" applyFont="1" applyFill="1" applyBorder="1" applyAlignment="1" applyProtection="1">
      <alignment horizontal="right" vertical="center"/>
      <protection hidden="1"/>
    </xf>
    <xf numFmtId="165" fontId="7" fillId="0" borderId="15" xfId="1" applyNumberFormat="1" applyFont="1" applyFill="1" applyBorder="1" applyAlignment="1" applyProtection="1">
      <alignment horizontal="left" vertical="center" wrapText="1"/>
      <protection hidden="1"/>
    </xf>
    <xf numFmtId="0" fontId="7" fillId="0" borderId="6" xfId="1" applyNumberFormat="1" applyFont="1" applyFill="1" applyBorder="1" applyAlignment="1" applyProtection="1">
      <protection hidden="1"/>
    </xf>
    <xf numFmtId="0" fontId="7" fillId="0" borderId="5" xfId="1" applyNumberFormat="1" applyFont="1" applyFill="1" applyBorder="1" applyAlignment="1" applyProtection="1">
      <protection hidden="1"/>
    </xf>
    <xf numFmtId="168" fontId="7" fillId="0" borderId="47" xfId="1" applyNumberFormat="1" applyFont="1" applyFill="1" applyBorder="1" applyAlignment="1" applyProtection="1">
      <alignment horizontal="center" vertical="center"/>
      <protection hidden="1"/>
    </xf>
    <xf numFmtId="1" fontId="7" fillId="0" borderId="17" xfId="1" applyNumberFormat="1" applyFont="1" applyFill="1" applyBorder="1" applyAlignment="1" applyProtection="1">
      <alignment horizontal="center" vertical="center"/>
      <protection hidden="1"/>
    </xf>
    <xf numFmtId="166" fontId="7" fillId="0" borderId="16" xfId="1" applyNumberFormat="1" applyFont="1" applyFill="1" applyBorder="1" applyAlignment="1" applyProtection="1">
      <alignment horizontal="center" vertical="center"/>
      <protection hidden="1"/>
    </xf>
    <xf numFmtId="0" fontId="4" fillId="4" borderId="9" xfId="1" applyNumberFormat="1" applyFont="1" applyFill="1" applyBorder="1" applyAlignment="1" applyProtection="1">
      <protection hidden="1"/>
    </xf>
    <xf numFmtId="0" fontId="4" fillId="4" borderId="3" xfId="1" applyNumberFormat="1" applyFont="1" applyFill="1" applyBorder="1" applyAlignment="1" applyProtection="1">
      <protection hidden="1"/>
    </xf>
    <xf numFmtId="0" fontId="4" fillId="4" borderId="4" xfId="1" applyNumberFormat="1" applyFont="1" applyFill="1" applyBorder="1" applyAlignment="1" applyProtection="1">
      <protection hidden="1"/>
    </xf>
    <xf numFmtId="4" fontId="9" fillId="0" borderId="27" xfId="1" applyNumberFormat="1" applyFont="1" applyFill="1" applyBorder="1" applyAlignment="1" applyProtection="1">
      <alignment horizontal="center" vertical="center"/>
      <protection hidden="1"/>
    </xf>
    <xf numFmtId="4" fontId="6" fillId="0" borderId="28" xfId="1" applyNumberFormat="1" applyFont="1" applyFill="1" applyBorder="1" applyAlignment="1" applyProtection="1">
      <alignment horizontal="center" vertical="center"/>
      <protection hidden="1"/>
    </xf>
    <xf numFmtId="4" fontId="9" fillId="0" borderId="26" xfId="1" applyNumberFormat="1" applyFont="1" applyFill="1" applyBorder="1" applyAlignment="1" applyProtection="1">
      <alignment horizontal="right" vertical="center"/>
      <protection hidden="1"/>
    </xf>
    <xf numFmtId="4" fontId="8" fillId="0" borderId="17" xfId="1" applyNumberFormat="1" applyFont="1" applyFill="1" applyBorder="1" applyAlignment="1" applyProtection="1">
      <alignment horizontal="center" vertical="center"/>
      <protection hidden="1"/>
    </xf>
    <xf numFmtId="4" fontId="6" fillId="0" borderId="12" xfId="1" applyNumberFormat="1" applyFont="1" applyFill="1" applyBorder="1" applyAlignment="1" applyProtection="1">
      <alignment horizontal="center" vertical="center"/>
      <protection hidden="1"/>
    </xf>
    <xf numFmtId="4" fontId="8" fillId="0" borderId="16" xfId="1" applyNumberFormat="1" applyFont="1" applyFill="1" applyBorder="1" applyAlignment="1" applyProtection="1">
      <alignment horizontal="right" vertical="center"/>
      <protection hidden="1"/>
    </xf>
    <xf numFmtId="4" fontId="14" fillId="0" borderId="17" xfId="1" applyNumberFormat="1" applyFont="1" applyFill="1" applyBorder="1" applyAlignment="1" applyProtection="1">
      <alignment horizontal="center" vertical="center"/>
      <protection hidden="1"/>
    </xf>
    <xf numFmtId="4" fontId="15" fillId="0" borderId="12" xfId="1" applyNumberFormat="1" applyFont="1" applyFill="1" applyBorder="1" applyAlignment="1" applyProtection="1">
      <alignment horizontal="center" vertical="center"/>
      <protection hidden="1"/>
    </xf>
    <xf numFmtId="4" fontId="14" fillId="0" borderId="16" xfId="1" applyNumberFormat="1" applyFont="1" applyFill="1" applyBorder="1" applyAlignment="1" applyProtection="1">
      <alignment horizontal="right" vertical="center"/>
      <protection hidden="1"/>
    </xf>
    <xf numFmtId="4" fontId="7" fillId="0" borderId="17" xfId="1" applyNumberFormat="1" applyFont="1" applyFill="1" applyBorder="1" applyAlignment="1" applyProtection="1">
      <alignment horizontal="center" vertical="center"/>
      <protection hidden="1"/>
    </xf>
    <xf numFmtId="4" fontId="7" fillId="0" borderId="16" xfId="1" applyNumberFormat="1" applyFont="1" applyFill="1" applyBorder="1" applyAlignment="1" applyProtection="1">
      <alignment horizontal="right" vertical="center"/>
      <protection hidden="1"/>
    </xf>
    <xf numFmtId="4" fontId="14" fillId="0" borderId="7" xfId="1" applyNumberFormat="1" applyFont="1" applyFill="1" applyBorder="1" applyAlignment="1" applyProtection="1">
      <alignment horizontal="center" vertical="center"/>
      <protection hidden="1"/>
    </xf>
    <xf numFmtId="4" fontId="14" fillId="0" borderId="8" xfId="1" applyNumberFormat="1" applyFont="1" applyFill="1" applyBorder="1" applyAlignment="1" applyProtection="1">
      <alignment horizontal="right" vertical="center"/>
      <protection hidden="1"/>
    </xf>
    <xf numFmtId="4" fontId="7" fillId="0" borderId="7" xfId="1" applyNumberFormat="1" applyFont="1" applyFill="1" applyBorder="1" applyAlignment="1" applyProtection="1">
      <alignment horizontal="center" vertical="center"/>
      <protection hidden="1"/>
    </xf>
    <xf numFmtId="4" fontId="7" fillId="0" borderId="8" xfId="1" applyNumberFormat="1" applyFont="1" applyFill="1" applyBorder="1" applyAlignment="1" applyProtection="1">
      <alignment horizontal="right" vertical="center"/>
      <protection hidden="1"/>
    </xf>
    <xf numFmtId="4" fontId="8" fillId="0" borderId="7" xfId="1" applyNumberFormat="1" applyFont="1" applyFill="1" applyBorder="1" applyAlignment="1" applyProtection="1">
      <alignment horizontal="center" vertical="center"/>
      <protection hidden="1"/>
    </xf>
    <xf numFmtId="4" fontId="8" fillId="0" borderId="8" xfId="1" applyNumberFormat="1" applyFont="1" applyFill="1" applyBorder="1" applyAlignment="1" applyProtection="1">
      <alignment horizontal="right" vertical="center"/>
      <protection hidden="1"/>
    </xf>
    <xf numFmtId="4" fontId="7" fillId="3" borderId="13" xfId="1" applyNumberFormat="1" applyFont="1" applyFill="1" applyBorder="1" applyAlignment="1" applyProtection="1">
      <alignment horizontal="center" vertical="center"/>
      <protection hidden="1"/>
    </xf>
    <xf numFmtId="4" fontId="7" fillId="3" borderId="11" xfId="1" applyNumberFormat="1" applyFont="1" applyFill="1" applyBorder="1" applyAlignment="1" applyProtection="1">
      <alignment horizontal="right" vertical="center"/>
      <protection hidden="1"/>
    </xf>
    <xf numFmtId="4" fontId="8" fillId="0" borderId="13" xfId="1" applyNumberFormat="1" applyFont="1" applyFill="1" applyBorder="1" applyAlignment="1" applyProtection="1">
      <alignment horizontal="center" vertical="center"/>
      <protection hidden="1"/>
    </xf>
    <xf numFmtId="4" fontId="8" fillId="0" borderId="13" xfId="1" applyNumberFormat="1" applyFont="1" applyFill="1" applyBorder="1" applyAlignment="1" applyProtection="1">
      <alignment horizontal="right" vertical="center"/>
      <protection hidden="1"/>
    </xf>
    <xf numFmtId="4" fontId="4" fillId="4" borderId="3" xfId="1" applyNumberFormat="1" applyFont="1" applyFill="1" applyBorder="1" applyAlignment="1" applyProtection="1">
      <protection hidden="1"/>
    </xf>
    <xf numFmtId="4" fontId="4" fillId="4" borderId="2" xfId="1" applyNumberFormat="1" applyFont="1" applyFill="1" applyBorder="1" applyAlignment="1" applyProtection="1">
      <protection hidden="1"/>
    </xf>
    <xf numFmtId="4" fontId="4" fillId="4" borderId="23" xfId="1" applyNumberFormat="1" applyFont="1" applyFill="1" applyBorder="1" applyAlignment="1" applyProtection="1">
      <protection hidden="1"/>
    </xf>
    <xf numFmtId="171" fontId="8" fillId="0" borderId="38" xfId="1" applyNumberFormat="1" applyFont="1" applyFill="1" applyBorder="1" applyAlignment="1" applyProtection="1">
      <alignment horizontal="right" vertical="center"/>
      <protection hidden="1"/>
    </xf>
    <xf numFmtId="171" fontId="8" fillId="0" borderId="11" xfId="1" applyNumberFormat="1" applyFont="1" applyFill="1" applyBorder="1" applyAlignment="1" applyProtection="1">
      <alignment horizontal="right" vertical="center"/>
      <protection hidden="1"/>
    </xf>
    <xf numFmtId="171" fontId="8" fillId="0" borderId="16" xfId="1" applyNumberFormat="1" applyFont="1" applyFill="1" applyBorder="1" applyAlignment="1" applyProtection="1">
      <alignment horizontal="right" vertical="center"/>
      <protection hidden="1"/>
    </xf>
    <xf numFmtId="171" fontId="8" fillId="0" borderId="30" xfId="1" applyNumberFormat="1" applyFont="1" applyFill="1" applyBorder="1" applyAlignment="1" applyProtection="1">
      <alignment horizontal="right" vertical="center"/>
      <protection hidden="1"/>
    </xf>
    <xf numFmtId="0" fontId="18" fillId="0" borderId="0" xfId="2" applyFill="1" applyProtection="1"/>
    <xf numFmtId="172" fontId="6" fillId="0" borderId="0" xfId="3" applyNumberFormat="1" applyFont="1" applyFill="1" applyAlignment="1" applyProtection="1"/>
    <xf numFmtId="172" fontId="11" fillId="0" borderId="0" xfId="3" applyNumberFormat="1" applyFont="1" applyFill="1" applyBorder="1" applyAlignment="1" applyProtection="1">
      <alignment horizontal="left" vertical="center"/>
    </xf>
    <xf numFmtId="172" fontId="11" fillId="0" borderId="0" xfId="3" applyNumberFormat="1" applyFont="1" applyFill="1" applyAlignment="1" applyProtection="1">
      <alignment horizontal="left" vertical="center"/>
    </xf>
    <xf numFmtId="0" fontId="19" fillId="0" borderId="0" xfId="2" applyFont="1" applyFill="1" applyProtection="1"/>
    <xf numFmtId="172" fontId="0" fillId="0" borderId="0" xfId="3" applyNumberFormat="1" applyFont="1" applyFill="1" applyProtection="1"/>
    <xf numFmtId="172" fontId="0" fillId="0" borderId="0" xfId="3" applyNumberFormat="1" applyFont="1" applyFill="1" applyProtection="1">
      <protection locked="0"/>
    </xf>
    <xf numFmtId="172" fontId="0" fillId="0" borderId="0" xfId="3" applyNumberFormat="1" applyFont="1" applyFill="1" applyAlignment="1" applyProtection="1">
      <alignment horizontal="right"/>
      <protection locked="0"/>
    </xf>
    <xf numFmtId="0" fontId="18" fillId="0" borderId="53" xfId="2" applyFill="1" applyBorder="1" applyAlignment="1" applyProtection="1">
      <alignment horizontal="center" vertical="center"/>
    </xf>
    <xf numFmtId="0" fontId="16" fillId="0" borderId="48" xfId="2" applyFont="1" applyFill="1" applyBorder="1" applyAlignment="1">
      <alignment horizontal="center" vertical="center" wrapText="1"/>
    </xf>
    <xf numFmtId="172" fontId="0" fillId="0" borderId="48" xfId="3" applyNumberFormat="1" applyFont="1" applyFill="1" applyBorder="1" applyAlignment="1" applyProtection="1">
      <alignment horizontal="center" vertical="center"/>
    </xf>
    <xf numFmtId="172" fontId="0" fillId="0" borderId="48" xfId="3" applyNumberFormat="1" applyFont="1" applyFill="1" applyBorder="1" applyAlignment="1" applyProtection="1">
      <alignment horizontal="center" vertical="center"/>
      <protection locked="0"/>
    </xf>
    <xf numFmtId="172" fontId="0" fillId="0" borderId="49" xfId="3" applyNumberFormat="1" applyFont="1" applyFill="1" applyBorder="1" applyAlignment="1" applyProtection="1">
      <alignment horizontal="center" vertical="center"/>
      <protection locked="0"/>
    </xf>
    <xf numFmtId="49" fontId="6" fillId="0" borderId="52" xfId="4" applyNumberFormat="1" applyFont="1" applyFill="1" applyBorder="1" applyAlignment="1">
      <alignment horizontal="center" vertical="top"/>
    </xf>
    <xf numFmtId="0" fontId="11" fillId="0" borderId="50" xfId="4" applyFont="1" applyFill="1" applyBorder="1" applyAlignment="1">
      <alignment vertical="top" wrapText="1"/>
    </xf>
    <xf numFmtId="172" fontId="11" fillId="0" borderId="50" xfId="3" applyNumberFormat="1" applyFont="1" applyFill="1" applyBorder="1" applyAlignment="1" applyProtection="1">
      <alignment vertical="top"/>
    </xf>
    <xf numFmtId="172" fontId="11" fillId="0" borderId="54" xfId="3" applyNumberFormat="1" applyFont="1" applyFill="1" applyBorder="1" applyAlignment="1" applyProtection="1">
      <alignment vertical="top"/>
    </xf>
    <xf numFmtId="49" fontId="6" fillId="5" borderId="43" xfId="4" applyNumberFormat="1" applyFont="1" applyFill="1" applyBorder="1" applyAlignment="1">
      <alignment horizontal="center" vertical="top"/>
    </xf>
    <xf numFmtId="0" fontId="11" fillId="5" borderId="13" xfId="4" applyFont="1" applyFill="1" applyBorder="1" applyAlignment="1">
      <alignment vertical="top" wrapText="1"/>
    </xf>
    <xf numFmtId="172" fontId="11" fillId="5" borderId="13" xfId="3" applyNumberFormat="1" applyFont="1" applyFill="1" applyBorder="1" applyAlignment="1" applyProtection="1">
      <alignment vertical="top"/>
    </xf>
    <xf numFmtId="172" fontId="11" fillId="5" borderId="31" xfId="3" applyNumberFormat="1" applyFont="1" applyFill="1" applyBorder="1" applyAlignment="1" applyProtection="1">
      <alignment vertical="top"/>
    </xf>
    <xf numFmtId="49" fontId="6" fillId="0" borderId="43" xfId="4" applyNumberFormat="1" applyFont="1" applyFill="1" applyBorder="1" applyAlignment="1">
      <alignment horizontal="center" vertical="top"/>
    </xf>
    <xf numFmtId="0" fontId="11" fillId="0" borderId="13" xfId="4" applyFont="1" applyFill="1" applyBorder="1" applyAlignment="1">
      <alignment vertical="top" wrapText="1"/>
    </xf>
    <xf numFmtId="172" fontId="11" fillId="0" borderId="13" xfId="3" applyNumberFormat="1" applyFont="1" applyFill="1" applyBorder="1" applyAlignment="1" applyProtection="1">
      <alignment vertical="top"/>
    </xf>
    <xf numFmtId="172" fontId="11" fillId="0" borderId="31" xfId="3" applyNumberFormat="1" applyFont="1" applyFill="1" applyBorder="1" applyAlignment="1" applyProtection="1">
      <alignment vertical="top"/>
    </xf>
    <xf numFmtId="172" fontId="11" fillId="0" borderId="13" xfId="3" applyNumberFormat="1" applyFont="1" applyFill="1" applyBorder="1" applyAlignment="1" applyProtection="1">
      <alignment vertical="top"/>
      <protection locked="0"/>
    </xf>
    <xf numFmtId="172" fontId="11" fillId="0" borderId="31" xfId="3" applyNumberFormat="1" applyFont="1" applyFill="1" applyBorder="1" applyAlignment="1" applyProtection="1">
      <alignment vertical="top"/>
      <protection locked="0"/>
    </xf>
    <xf numFmtId="49" fontId="6" fillId="0" borderId="43" xfId="4" applyNumberFormat="1" applyFont="1" applyBorder="1" applyAlignment="1">
      <alignment horizontal="center" vertical="top"/>
    </xf>
    <xf numFmtId="0" fontId="11" fillId="0" borderId="13" xfId="4" applyFont="1" applyBorder="1" applyAlignment="1">
      <alignment vertical="top" wrapText="1"/>
    </xf>
    <xf numFmtId="172" fontId="11" fillId="3" borderId="13" xfId="3" applyNumberFormat="1" applyFont="1" applyFill="1" applyBorder="1" applyAlignment="1" applyProtection="1">
      <alignment vertical="top"/>
    </xf>
    <xf numFmtId="172" fontId="11" fillId="3" borderId="31" xfId="3" applyNumberFormat="1" applyFont="1" applyFill="1" applyBorder="1" applyAlignment="1" applyProtection="1">
      <alignment vertical="top"/>
    </xf>
    <xf numFmtId="49" fontId="6" fillId="0" borderId="55" xfId="4" applyNumberFormat="1" applyFont="1" applyBorder="1" applyAlignment="1">
      <alignment horizontal="center" vertical="top"/>
    </xf>
    <xf numFmtId="0" fontId="11" fillId="0" borderId="2" xfId="4" applyFont="1" applyBorder="1" applyAlignment="1">
      <alignment vertical="top" wrapText="1"/>
    </xf>
    <xf numFmtId="0" fontId="18" fillId="0" borderId="0" xfId="2"/>
    <xf numFmtId="0" fontId="7" fillId="0" borderId="13" xfId="2" applyFont="1" applyBorder="1" applyAlignment="1">
      <alignment horizontal="center" vertical="center" wrapText="1"/>
    </xf>
    <xf numFmtId="0" fontId="6" fillId="0" borderId="0" xfId="23" applyFont="1" applyFill="1" applyAlignment="1" applyProtection="1"/>
    <xf numFmtId="0" fontId="6" fillId="0" borderId="0" xfId="23" applyFont="1" applyFill="1" applyAlignment="1" applyProtection="1">
      <alignment wrapText="1"/>
    </xf>
    <xf numFmtId="0" fontId="7" fillId="0" borderId="13" xfId="2" applyFont="1" applyBorder="1" applyAlignment="1">
      <alignment horizontal="center" vertical="top" wrapText="1"/>
    </xf>
    <xf numFmtId="168" fontId="7" fillId="0" borderId="16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8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1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1" xfId="1" applyNumberFormat="1" applyFont="1" applyFill="1" applyBorder="1" applyAlignment="1" applyProtection="1">
      <alignment horizontal="center" vertical="center"/>
      <protection hidden="1"/>
    </xf>
    <xf numFmtId="165" fontId="8" fillId="0" borderId="16" xfId="1" applyNumberFormat="1" applyFont="1" applyFill="1" applyBorder="1" applyAlignment="1" applyProtection="1">
      <alignment horizontal="center" vertical="center"/>
      <protection hidden="1"/>
    </xf>
    <xf numFmtId="0" fontId="18" fillId="0" borderId="0" xfId="2" applyAlignment="1">
      <alignment vertical="center"/>
    </xf>
    <xf numFmtId="0" fontId="22" fillId="0" borderId="13" xfId="2" applyFont="1" applyFill="1" applyBorder="1" applyAlignment="1">
      <alignment vertical="top" wrapText="1"/>
    </xf>
    <xf numFmtId="0" fontId="22" fillId="0" borderId="0" xfId="2" applyFont="1" applyAlignment="1">
      <alignment wrapText="1"/>
    </xf>
    <xf numFmtId="0" fontId="22" fillId="0" borderId="0" xfId="2" applyFont="1" applyAlignment="1">
      <alignment horizontal="center" vertical="center" wrapText="1"/>
    </xf>
    <xf numFmtId="0" fontId="22" fillId="0" borderId="0" xfId="2" applyFont="1" applyAlignment="1">
      <alignment horizontal="center" wrapText="1"/>
    </xf>
    <xf numFmtId="0" fontId="7" fillId="0" borderId="13" xfId="2" applyFont="1" applyBorder="1" applyAlignment="1">
      <alignment horizontal="center" vertical="center"/>
    </xf>
    <xf numFmtId="0" fontId="7" fillId="3" borderId="13" xfId="2" applyFont="1" applyFill="1" applyBorder="1" applyAlignment="1">
      <alignment horizontal="left" vertical="center" wrapText="1"/>
    </xf>
    <xf numFmtId="0" fontId="7" fillId="3" borderId="13" xfId="2" applyFont="1" applyFill="1" applyBorder="1" applyAlignment="1">
      <alignment vertical="top" wrapText="1"/>
    </xf>
    <xf numFmtId="0" fontId="7" fillId="0" borderId="13" xfId="2" applyFont="1" applyFill="1" applyBorder="1" applyAlignment="1">
      <alignment horizontal="left" vertical="center" wrapText="1"/>
    </xf>
    <xf numFmtId="0" fontId="7" fillId="0" borderId="13" xfId="2" applyFont="1" applyFill="1" applyBorder="1" applyAlignment="1">
      <alignment vertical="top" wrapText="1"/>
    </xf>
    <xf numFmtId="49" fontId="23" fillId="0" borderId="13" xfId="21" applyNumberFormat="1" applyFont="1" applyFill="1" applyBorder="1" applyAlignment="1">
      <alignment horizontal="left" vertical="center" wrapText="1"/>
    </xf>
    <xf numFmtId="0" fontId="23" fillId="0" borderId="13" xfId="21" applyFont="1" applyFill="1" applyBorder="1" applyAlignment="1">
      <alignment horizontal="justify" vertical="center" wrapText="1"/>
    </xf>
    <xf numFmtId="0" fontId="7" fillId="0" borderId="0" xfId="2" applyFont="1"/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6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1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NumberFormat="1" applyFont="1" applyFill="1" applyBorder="1" applyAlignment="1" applyProtection="1">
      <protection hidden="1"/>
    </xf>
    <xf numFmtId="0" fontId="12" fillId="0" borderId="0" xfId="1" applyNumberFormat="1" applyFont="1" applyFill="1" applyBorder="1" applyAlignment="1" applyProtection="1">
      <protection hidden="1"/>
    </xf>
    <xf numFmtId="0" fontId="12" fillId="0" borderId="0" xfId="1" applyNumberFormat="1" applyFont="1" applyFill="1" applyBorder="1" applyAlignment="1" applyProtection="1">
      <alignment horizontal="center"/>
      <protection hidden="1"/>
    </xf>
    <xf numFmtId="4" fontId="15" fillId="0" borderId="51" xfId="1" applyNumberFormat="1" applyFont="1" applyFill="1" applyBorder="1" applyAlignment="1" applyProtection="1">
      <alignment horizontal="center" vertical="center"/>
      <protection hidden="1"/>
    </xf>
    <xf numFmtId="168" fontId="6" fillId="0" borderId="51" xfId="1" applyNumberFormat="1" applyFont="1" applyFill="1" applyBorder="1" applyAlignment="1" applyProtection="1">
      <alignment horizontal="center" vertical="center"/>
      <protection hidden="1"/>
    </xf>
    <xf numFmtId="4" fontId="6" fillId="0" borderId="51" xfId="1" applyNumberFormat="1" applyFont="1" applyFill="1" applyBorder="1" applyAlignment="1" applyProtection="1">
      <alignment horizontal="center" vertical="center"/>
      <protection hidden="1"/>
    </xf>
    <xf numFmtId="166" fontId="7" fillId="0" borderId="19" xfId="1" applyNumberFormat="1" applyFont="1" applyFill="1" applyBorder="1" applyAlignment="1" applyProtection="1">
      <alignment horizontal="center" vertical="center"/>
      <protection hidden="1"/>
    </xf>
    <xf numFmtId="168" fontId="6" fillId="0" borderId="1" xfId="1" applyNumberFormat="1" applyFont="1" applyFill="1" applyBorder="1" applyAlignment="1" applyProtection="1">
      <alignment horizontal="center" vertical="center"/>
      <protection hidden="1"/>
    </xf>
    <xf numFmtId="4" fontId="6" fillId="0" borderId="1" xfId="1" applyNumberFormat="1" applyFont="1" applyFill="1" applyBorder="1" applyAlignment="1" applyProtection="1">
      <alignment horizontal="center" vertical="center"/>
      <protection hidden="1"/>
    </xf>
    <xf numFmtId="169" fontId="8" fillId="0" borderId="11" xfId="1" applyNumberFormat="1" applyFont="1" applyFill="1" applyBorder="1" applyAlignment="1" applyProtection="1">
      <alignment horizontal="left" vertical="center" wrapText="1"/>
      <protection hidden="1"/>
    </xf>
    <xf numFmtId="1" fontId="8" fillId="0" borderId="12" xfId="1" applyNumberFormat="1" applyFont="1" applyFill="1" applyBorder="1" applyAlignment="1" applyProtection="1">
      <alignment horizontal="center" vertical="center"/>
      <protection hidden="1"/>
    </xf>
    <xf numFmtId="166" fontId="8" fillId="0" borderId="12" xfId="1" applyNumberFormat="1" applyFont="1" applyFill="1" applyBorder="1" applyAlignment="1" applyProtection="1">
      <alignment horizontal="center" vertical="center"/>
      <protection hidden="1"/>
    </xf>
    <xf numFmtId="4" fontId="6" fillId="0" borderId="0" xfId="1" applyNumberFormat="1" applyFont="1" applyFill="1" applyBorder="1" applyAlignment="1" applyProtection="1">
      <alignment horizontal="center" vertical="center"/>
      <protection hidden="1"/>
    </xf>
    <xf numFmtId="4" fontId="7" fillId="0" borderId="13" xfId="1" applyNumberFormat="1" applyFont="1" applyFill="1" applyBorder="1" applyAlignment="1" applyProtection="1">
      <alignment horizontal="center" vertical="center"/>
      <protection hidden="1"/>
    </xf>
    <xf numFmtId="4" fontId="7" fillId="0" borderId="11" xfId="1" applyNumberFormat="1" applyFont="1" applyFill="1" applyBorder="1" applyAlignment="1" applyProtection="1">
      <alignment horizontal="right" vertical="center"/>
      <protection hidden="1"/>
    </xf>
    <xf numFmtId="4" fontId="7" fillId="0" borderId="13" xfId="1" applyNumberFormat="1" applyFont="1" applyFill="1" applyBorder="1" applyAlignment="1" applyProtection="1">
      <alignment horizontal="right" vertical="center"/>
      <protection hidden="1"/>
    </xf>
    <xf numFmtId="43" fontId="11" fillId="0" borderId="13" xfId="3" applyNumberFormat="1" applyFont="1" applyFill="1" applyBorder="1" applyAlignment="1" applyProtection="1">
      <alignment vertical="top"/>
    </xf>
    <xf numFmtId="43" fontId="11" fillId="0" borderId="31" xfId="3" applyNumberFormat="1" applyFont="1" applyFill="1" applyBorder="1" applyAlignment="1" applyProtection="1">
      <alignment vertical="top"/>
    </xf>
    <xf numFmtId="165" fontId="8" fillId="0" borderId="13" xfId="1" applyNumberFormat="1" applyFont="1" applyFill="1" applyBorder="1" applyAlignment="1" applyProtection="1">
      <alignment horizontal="center" vertical="center"/>
      <protection hidden="1"/>
    </xf>
    <xf numFmtId="3" fontId="7" fillId="0" borderId="13" xfId="1" applyNumberFormat="1" applyFont="1" applyFill="1" applyBorder="1" applyAlignment="1" applyProtection="1">
      <alignment horizontal="center" vertical="center"/>
      <protection hidden="1"/>
    </xf>
    <xf numFmtId="3" fontId="7" fillId="0" borderId="17" xfId="1" applyNumberFormat="1" applyFont="1" applyFill="1" applyBorder="1" applyAlignment="1" applyProtection="1">
      <alignment horizontal="center" vertical="center"/>
      <protection hidden="1"/>
    </xf>
    <xf numFmtId="3" fontId="7" fillId="0" borderId="7" xfId="1" applyNumberFormat="1" applyFont="1" applyFill="1" applyBorder="1" applyAlignment="1" applyProtection="1">
      <alignment horizontal="center" vertical="center"/>
      <protection hidden="1"/>
    </xf>
    <xf numFmtId="171" fontId="7" fillId="0" borderId="11" xfId="1" applyNumberFormat="1" applyFont="1" applyFill="1" applyBorder="1" applyAlignment="1" applyProtection="1">
      <alignment horizontal="right" vertical="center"/>
      <protection hidden="1"/>
    </xf>
    <xf numFmtId="168" fontId="7" fillId="0" borderId="16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1" xfId="1" applyNumberFormat="1" applyFont="1" applyFill="1" applyBorder="1" applyAlignment="1" applyProtection="1">
      <alignment horizontal="left" vertical="center" wrapText="1"/>
      <protection hidden="1"/>
    </xf>
    <xf numFmtId="4" fontId="9" fillId="0" borderId="13" xfId="1" applyNumberFormat="1" applyFont="1" applyFill="1" applyBorder="1" applyAlignment="1" applyProtection="1">
      <alignment horizontal="right" vertical="center"/>
      <protection hidden="1"/>
    </xf>
    <xf numFmtId="4" fontId="14" fillId="0" borderId="13" xfId="1" applyNumberFormat="1" applyFont="1" applyFill="1" applyBorder="1" applyAlignment="1" applyProtection="1">
      <alignment horizontal="right" vertical="center"/>
      <protection hidden="1"/>
    </xf>
    <xf numFmtId="4" fontId="4" fillId="4" borderId="13" xfId="1" applyNumberFormat="1" applyFont="1" applyFill="1" applyBorder="1" applyAlignment="1" applyProtection="1">
      <protection hidden="1"/>
    </xf>
    <xf numFmtId="165" fontId="7" fillId="0" borderId="11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1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3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1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3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6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6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1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50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1" xfId="1" applyNumberFormat="1" applyFont="1" applyFill="1" applyBorder="1" applyAlignment="1" applyProtection="1">
      <alignment horizontal="left" vertical="center" wrapText="1"/>
      <protection hidden="1"/>
    </xf>
    <xf numFmtId="167" fontId="8" fillId="0" borderId="11" xfId="1" applyNumberFormat="1" applyFont="1" applyFill="1" applyBorder="1" applyAlignment="1" applyProtection="1">
      <alignment horizontal="center" vertical="center"/>
      <protection hidden="1"/>
    </xf>
    <xf numFmtId="167" fontId="8" fillId="0" borderId="12" xfId="1" applyNumberFormat="1" applyFont="1" applyFill="1" applyBorder="1" applyAlignment="1" applyProtection="1">
      <alignment horizontal="center" vertical="center"/>
      <protection hidden="1"/>
    </xf>
    <xf numFmtId="169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43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5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3" xfId="1" applyNumberFormat="1" applyFont="1" applyFill="1" applyBorder="1" applyAlignment="1" applyProtection="1">
      <alignment horizontal="center" vertical="center"/>
      <protection hidden="1"/>
    </xf>
    <xf numFmtId="165" fontId="7" fillId="0" borderId="11" xfId="1" applyNumberFormat="1" applyFont="1" applyFill="1" applyBorder="1" applyAlignment="1" applyProtection="1">
      <alignment horizontal="center" vertical="center"/>
      <protection hidden="1"/>
    </xf>
    <xf numFmtId="169" fontId="8" fillId="0" borderId="15" xfId="1" applyNumberFormat="1" applyFont="1" applyFill="1" applyBorder="1" applyAlignment="1" applyProtection="1">
      <alignment horizontal="left" vertical="center" wrapText="1"/>
      <protection hidden="1"/>
    </xf>
    <xf numFmtId="0" fontId="11" fillId="0" borderId="18" xfId="1" applyNumberFormat="1" applyFont="1" applyFill="1" applyBorder="1" applyAlignment="1" applyProtection="1">
      <alignment horizontal="center" vertical="center" wrapText="1"/>
      <protection hidden="1"/>
    </xf>
    <xf numFmtId="0" fontId="16" fillId="0" borderId="20" xfId="1" applyNumberFormat="1" applyFont="1" applyFill="1" applyBorder="1" applyAlignment="1" applyProtection="1">
      <alignment horizontal="center" vertical="center"/>
      <protection hidden="1"/>
    </xf>
    <xf numFmtId="165" fontId="7" fillId="0" borderId="13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1" xfId="1" applyNumberFormat="1" applyFont="1" applyFill="1" applyBorder="1" applyAlignment="1" applyProtection="1">
      <alignment horizontal="center" vertical="center"/>
      <protection hidden="1"/>
    </xf>
    <xf numFmtId="0" fontId="8" fillId="0" borderId="32" xfId="1" applyNumberFormat="1" applyFont="1" applyFill="1" applyBorder="1" applyAlignment="1" applyProtection="1">
      <protection hidden="1"/>
    </xf>
    <xf numFmtId="0" fontId="8" fillId="0" borderId="33" xfId="1" applyNumberFormat="1" applyFont="1" applyFill="1" applyBorder="1" applyAlignment="1" applyProtection="1">
      <protection hidden="1"/>
    </xf>
    <xf numFmtId="164" fontId="8" fillId="0" borderId="48" xfId="1" applyNumberFormat="1" applyFont="1" applyFill="1" applyBorder="1" applyAlignment="1" applyProtection="1">
      <protection hidden="1"/>
    </xf>
    <xf numFmtId="171" fontId="8" fillId="0" borderId="48" xfId="1" applyNumberFormat="1" applyFont="1" applyFill="1" applyBorder="1" applyAlignment="1" applyProtection="1">
      <protection hidden="1"/>
    </xf>
    <xf numFmtId="168" fontId="6" fillId="0" borderId="13" xfId="1" applyNumberFormat="1" applyFont="1" applyFill="1" applyBorder="1" applyAlignment="1" applyProtection="1">
      <alignment horizontal="center" vertical="center"/>
      <protection hidden="1"/>
    </xf>
    <xf numFmtId="4" fontId="6" fillId="0" borderId="13" xfId="1" applyNumberFormat="1" applyFont="1" applyFill="1" applyBorder="1" applyAlignment="1" applyProtection="1">
      <alignment horizontal="center" vertical="center"/>
      <protection hidden="1"/>
    </xf>
    <xf numFmtId="167" fontId="7" fillId="0" borderId="11" xfId="1" applyNumberFormat="1" applyFont="1" applyFill="1" applyBorder="1" applyAlignment="1" applyProtection="1">
      <alignment horizontal="center" vertical="center"/>
      <protection hidden="1"/>
    </xf>
    <xf numFmtId="165" fontId="14" fillId="0" borderId="13" xfId="1" applyNumberFormat="1" applyFont="1" applyFill="1" applyBorder="1" applyAlignment="1" applyProtection="1">
      <alignment horizontal="left" vertical="center" wrapText="1"/>
      <protection hidden="1"/>
    </xf>
    <xf numFmtId="165" fontId="14" fillId="0" borderId="13" xfId="1" applyNumberFormat="1" applyFont="1" applyFill="1" applyBorder="1" applyAlignment="1" applyProtection="1">
      <alignment horizontal="center" vertical="center"/>
      <protection hidden="1"/>
    </xf>
    <xf numFmtId="167" fontId="14" fillId="0" borderId="13" xfId="1" applyNumberFormat="1" applyFont="1" applyFill="1" applyBorder="1" applyAlignment="1" applyProtection="1">
      <alignment horizontal="center" vertical="center"/>
      <protection hidden="1"/>
    </xf>
    <xf numFmtId="168" fontId="6" fillId="0" borderId="17" xfId="1" applyNumberFormat="1" applyFont="1" applyFill="1" applyBorder="1" applyAlignment="1" applyProtection="1">
      <alignment horizontal="center" vertical="center"/>
      <protection hidden="1"/>
    </xf>
    <xf numFmtId="167" fontId="14" fillId="0" borderId="12" xfId="1" applyNumberFormat="1" applyFont="1" applyFill="1" applyBorder="1" applyAlignment="1" applyProtection="1">
      <alignment horizontal="center" vertical="center"/>
      <protection hidden="1"/>
    </xf>
    <xf numFmtId="1" fontId="14" fillId="0" borderId="12" xfId="1" applyNumberFormat="1" applyFont="1" applyFill="1" applyBorder="1" applyAlignment="1" applyProtection="1">
      <alignment horizontal="center" vertical="center"/>
      <protection hidden="1"/>
    </xf>
    <xf numFmtId="166" fontId="14" fillId="0" borderId="19" xfId="1" applyNumberFormat="1" applyFont="1" applyFill="1" applyBorder="1" applyAlignment="1" applyProtection="1">
      <alignment horizontal="center" vertical="center"/>
      <protection hidden="1"/>
    </xf>
    <xf numFmtId="0" fontId="23" fillId="0" borderId="0" xfId="0" applyFont="1"/>
    <xf numFmtId="165" fontId="7" fillId="0" borderId="13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1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3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6" xfId="1" applyNumberFormat="1" applyFont="1" applyFill="1" applyBorder="1" applyAlignment="1" applyProtection="1">
      <alignment horizontal="left" vertical="center" wrapText="1"/>
      <protection hidden="1"/>
    </xf>
    <xf numFmtId="4" fontId="8" fillId="0" borderId="50" xfId="1" applyNumberFormat="1" applyFont="1" applyFill="1" applyBorder="1" applyAlignment="1" applyProtection="1">
      <alignment horizontal="right" vertical="center"/>
      <protection hidden="1"/>
    </xf>
    <xf numFmtId="167" fontId="7" fillId="0" borderId="11" xfId="1" applyNumberFormat="1" applyFont="1" applyFill="1" applyBorder="1" applyAlignment="1" applyProtection="1">
      <alignment horizontal="center" vertical="center"/>
      <protection hidden="1"/>
    </xf>
    <xf numFmtId="167" fontId="7" fillId="0" borderId="11" xfId="1" applyNumberFormat="1" applyFont="1" applyFill="1" applyBorder="1" applyAlignment="1" applyProtection="1">
      <alignment horizontal="center" vertical="center"/>
      <protection hidden="1"/>
    </xf>
    <xf numFmtId="165" fontId="7" fillId="0" borderId="13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1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6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1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8" xfId="1" applyNumberFormat="1" applyFont="1" applyFill="1" applyBorder="1" applyAlignment="1" applyProtection="1">
      <alignment horizontal="left" vertical="center" wrapText="1"/>
      <protection hidden="1"/>
    </xf>
    <xf numFmtId="167" fontId="8" fillId="0" borderId="11" xfId="1" applyNumberFormat="1" applyFont="1" applyFill="1" applyBorder="1" applyAlignment="1" applyProtection="1">
      <alignment horizontal="center" vertical="center"/>
      <protection hidden="1"/>
    </xf>
    <xf numFmtId="167" fontId="8" fillId="0" borderId="12" xfId="1" applyNumberFormat="1" applyFont="1" applyFill="1" applyBorder="1" applyAlignment="1" applyProtection="1">
      <alignment horizontal="center" vertical="center"/>
      <protection hidden="1"/>
    </xf>
    <xf numFmtId="0" fontId="11" fillId="0" borderId="20" xfId="1" applyNumberFormat="1" applyFont="1" applyFill="1" applyBorder="1" applyAlignment="1" applyProtection="1">
      <alignment horizontal="center" vertical="center" wrapText="1"/>
      <protection hidden="1"/>
    </xf>
    <xf numFmtId="169" fontId="8" fillId="0" borderId="43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43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3" xfId="1" applyNumberFormat="1" applyFont="1" applyFill="1" applyBorder="1" applyAlignment="1" applyProtection="1">
      <alignment horizontal="center" vertical="center"/>
      <protection hidden="1"/>
    </xf>
    <xf numFmtId="165" fontId="7" fillId="0" borderId="11" xfId="1" applyNumberFormat="1" applyFont="1" applyFill="1" applyBorder="1" applyAlignment="1" applyProtection="1">
      <alignment horizontal="center" vertical="center"/>
      <protection hidden="1"/>
    </xf>
    <xf numFmtId="169" fontId="8" fillId="0" borderId="15" xfId="1" applyNumberFormat="1" applyFont="1" applyFill="1" applyBorder="1" applyAlignment="1" applyProtection="1">
      <alignment horizontal="left" vertical="center" wrapText="1"/>
      <protection hidden="1"/>
    </xf>
    <xf numFmtId="0" fontId="11" fillId="0" borderId="18" xfId="1" applyNumberFormat="1" applyFont="1" applyFill="1" applyBorder="1" applyAlignment="1" applyProtection="1">
      <alignment horizontal="center" vertical="center" wrapText="1"/>
      <protection hidden="1"/>
    </xf>
    <xf numFmtId="168" fontId="6" fillId="0" borderId="11" xfId="1" applyNumberFormat="1" applyFont="1" applyFill="1" applyBorder="1" applyAlignment="1" applyProtection="1">
      <alignment horizontal="center" vertical="center"/>
      <protection hidden="1"/>
    </xf>
    <xf numFmtId="3" fontId="7" fillId="0" borderId="19" xfId="1" applyNumberFormat="1" applyFont="1" applyFill="1" applyBorder="1" applyAlignment="1" applyProtection="1">
      <alignment horizontal="center" vertical="center"/>
      <protection hidden="1"/>
    </xf>
    <xf numFmtId="166" fontId="7" fillId="0" borderId="47" xfId="1" applyNumberFormat="1" applyFont="1" applyFill="1" applyBorder="1" applyAlignment="1" applyProtection="1">
      <alignment horizontal="center" vertical="center"/>
      <protection hidden="1"/>
    </xf>
    <xf numFmtId="166" fontId="8" fillId="0" borderId="19" xfId="1" applyNumberFormat="1" applyFont="1" applyFill="1" applyBorder="1" applyAlignment="1" applyProtection="1">
      <alignment horizontal="center" vertical="center"/>
      <protection hidden="1"/>
    </xf>
    <xf numFmtId="0" fontId="8" fillId="0" borderId="13" xfId="2" applyFont="1" applyBorder="1" applyAlignment="1">
      <alignment horizontal="center" wrapText="1"/>
    </xf>
    <xf numFmtId="0" fontId="6" fillId="0" borderId="0" xfId="23" applyFont="1" applyFill="1" applyAlignment="1" applyProtection="1">
      <alignment horizontal="center"/>
    </xf>
    <xf numFmtId="0" fontId="6" fillId="0" borderId="0" xfId="23" applyFont="1" applyFill="1" applyAlignment="1" applyProtection="1">
      <alignment horizontal="center" wrapText="1"/>
    </xf>
    <xf numFmtId="0" fontId="7" fillId="0" borderId="0" xfId="2" applyFont="1" applyAlignment="1">
      <alignment horizontal="center" wrapText="1"/>
    </xf>
    <xf numFmtId="172" fontId="11" fillId="0" borderId="0" xfId="3" applyNumberFormat="1" applyFont="1" applyFill="1" applyBorder="1" applyAlignment="1" applyProtection="1">
      <alignment horizontal="left" vertical="center" wrapText="1"/>
    </xf>
    <xf numFmtId="0" fontId="7" fillId="0" borderId="0" xfId="2" applyFont="1" applyFill="1" applyAlignment="1" applyProtection="1">
      <alignment horizontal="center"/>
    </xf>
    <xf numFmtId="167" fontId="7" fillId="0" borderId="11" xfId="1" applyNumberFormat="1" applyFont="1" applyFill="1" applyBorder="1" applyAlignment="1" applyProtection="1">
      <alignment horizontal="center" vertical="center"/>
      <protection hidden="1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8" fontId="7" fillId="0" borderId="13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6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6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3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3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1" xfId="1" applyNumberFormat="1" applyFont="1" applyFill="1" applyBorder="1" applyAlignment="1" applyProtection="1">
      <alignment horizontal="left" vertical="center" wrapText="1"/>
      <protection hidden="1"/>
    </xf>
    <xf numFmtId="169" fontId="14" fillId="0" borderId="13" xfId="1" applyNumberFormat="1" applyFont="1" applyFill="1" applyBorder="1" applyAlignment="1" applyProtection="1">
      <alignment horizontal="left" vertical="center" wrapText="1"/>
      <protection hidden="1"/>
    </xf>
    <xf numFmtId="169" fontId="14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14" fillId="0" borderId="7" xfId="1" applyNumberFormat="1" applyFont="1" applyFill="1" applyBorder="1" applyAlignment="1" applyProtection="1">
      <alignment horizontal="left" vertical="center" wrapText="1"/>
      <protection hidden="1"/>
    </xf>
    <xf numFmtId="169" fontId="14" fillId="0" borderId="8" xfId="1" applyNumberFormat="1" applyFont="1" applyFill="1" applyBorder="1" applyAlignment="1" applyProtection="1">
      <alignment horizontal="left" vertical="center" wrapText="1"/>
      <protection hidden="1"/>
    </xf>
    <xf numFmtId="169" fontId="14" fillId="0" borderId="16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7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50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1" xfId="1" applyNumberFormat="1" applyFont="1" applyFill="1" applyBorder="1" applyAlignment="1" applyProtection="1">
      <alignment horizontal="left" vertical="center" wrapText="1"/>
      <protection hidden="1"/>
    </xf>
    <xf numFmtId="167" fontId="8" fillId="0" borderId="11" xfId="1" applyNumberFormat="1" applyFont="1" applyFill="1" applyBorder="1" applyAlignment="1" applyProtection="1">
      <alignment horizontal="center" vertical="center"/>
      <protection hidden="1"/>
    </xf>
    <xf numFmtId="167" fontId="8" fillId="0" borderId="12" xfId="1" applyNumberFormat="1" applyFont="1" applyFill="1" applyBorder="1" applyAlignment="1" applyProtection="1">
      <alignment horizontal="center" vertical="center"/>
      <protection hidden="1"/>
    </xf>
    <xf numFmtId="167" fontId="8" fillId="0" borderId="19" xfId="1" applyNumberFormat="1" applyFont="1" applyFill="1" applyBorder="1" applyAlignment="1" applyProtection="1">
      <alignment horizontal="center" vertical="center"/>
      <protection hidden="1"/>
    </xf>
    <xf numFmtId="0" fontId="11" fillId="0" borderId="20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0" xfId="1" applyNumberFormat="1" applyFont="1" applyFill="1" applyBorder="1" applyAlignment="1" applyProtection="1">
      <alignment horizontal="center" vertical="center"/>
      <protection hidden="1"/>
    </xf>
    <xf numFmtId="165" fontId="9" fillId="0" borderId="24" xfId="1" applyNumberFormat="1" applyFont="1" applyFill="1" applyBorder="1" applyAlignment="1" applyProtection="1">
      <alignment horizontal="left" vertical="center" wrapText="1"/>
      <protection hidden="1"/>
    </xf>
    <xf numFmtId="165" fontId="9" fillId="0" borderId="25" xfId="1" applyNumberFormat="1" applyFont="1" applyFill="1" applyBorder="1" applyAlignment="1" applyProtection="1">
      <alignment horizontal="left" vertical="center" wrapText="1"/>
      <protection hidden="1"/>
    </xf>
    <xf numFmtId="165" fontId="9" fillId="0" borderId="6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43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5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3" xfId="1" applyNumberFormat="1" applyFont="1" applyFill="1" applyBorder="1" applyAlignment="1" applyProtection="1">
      <alignment horizontal="center" vertical="center"/>
      <protection hidden="1"/>
    </xf>
    <xf numFmtId="165" fontId="7" fillId="0" borderId="11" xfId="1" applyNumberFormat="1" applyFont="1" applyFill="1" applyBorder="1" applyAlignment="1" applyProtection="1">
      <alignment horizontal="center" vertical="center"/>
      <protection hidden="1"/>
    </xf>
    <xf numFmtId="169" fontId="8" fillId="0" borderId="43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5" xfId="1" applyNumberFormat="1" applyFont="1" applyFill="1" applyBorder="1" applyAlignment="1" applyProtection="1">
      <alignment horizontal="left" vertical="center" wrapText="1"/>
      <protection hidden="1"/>
    </xf>
    <xf numFmtId="165" fontId="8" fillId="0" borderId="13" xfId="1" applyNumberFormat="1" applyFont="1" applyFill="1" applyBorder="1" applyAlignment="1" applyProtection="1">
      <alignment horizontal="center" vertical="center"/>
      <protection hidden="1"/>
    </xf>
    <xf numFmtId="165" fontId="8" fillId="0" borderId="11" xfId="1" applyNumberFormat="1" applyFont="1" applyFill="1" applyBorder="1" applyAlignment="1" applyProtection="1">
      <alignment horizontal="center" vertical="center"/>
      <protection hidden="1"/>
    </xf>
    <xf numFmtId="169" fontId="8" fillId="0" borderId="45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46" xfId="1" applyNumberFormat="1" applyFont="1" applyFill="1" applyBorder="1" applyAlignment="1" applyProtection="1">
      <alignment horizontal="left" vertical="center" wrapText="1"/>
      <protection hidden="1"/>
    </xf>
    <xf numFmtId="165" fontId="8" fillId="0" borderId="17" xfId="1" applyNumberFormat="1" applyFont="1" applyFill="1" applyBorder="1" applyAlignment="1" applyProtection="1">
      <alignment horizontal="center" vertical="center"/>
      <protection hidden="1"/>
    </xf>
    <xf numFmtId="165" fontId="8" fillId="0" borderId="16" xfId="1" applyNumberFormat="1" applyFont="1" applyFill="1" applyBorder="1" applyAlignment="1" applyProtection="1">
      <alignment horizontal="center" vertical="center"/>
      <protection hidden="1"/>
    </xf>
    <xf numFmtId="0" fontId="11" fillId="0" borderId="18" xfId="1" applyNumberFormat="1" applyFont="1" applyFill="1" applyBorder="1" applyAlignment="1" applyProtection="1">
      <alignment horizontal="center" vertical="center" wrapText="1"/>
      <protection hidden="1"/>
    </xf>
    <xf numFmtId="0" fontId="16" fillId="0" borderId="20" xfId="1" applyNumberFormat="1" applyFont="1" applyFill="1" applyBorder="1" applyAlignment="1" applyProtection="1">
      <alignment horizontal="center" vertical="center"/>
      <protection hidden="1"/>
    </xf>
    <xf numFmtId="169" fontId="8" fillId="0" borderId="24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37" xfId="1" applyNumberFormat="1" applyFont="1" applyFill="1" applyBorder="1" applyAlignment="1" applyProtection="1">
      <alignment horizontal="left" vertical="center" wrapText="1"/>
      <protection hidden="1"/>
    </xf>
    <xf numFmtId="165" fontId="8" fillId="0" borderId="39" xfId="1" applyNumberFormat="1" applyFont="1" applyFill="1" applyBorder="1" applyAlignment="1" applyProtection="1">
      <alignment horizontal="center" vertical="center"/>
      <protection hidden="1"/>
    </xf>
    <xf numFmtId="165" fontId="8" fillId="0" borderId="38" xfId="1" applyNumberFormat="1" applyFont="1" applyFill="1" applyBorder="1" applyAlignment="1" applyProtection="1">
      <alignment horizontal="center" vertical="center"/>
      <protection hidden="1"/>
    </xf>
  </cellXfs>
  <cellStyles count="25">
    <cellStyle name="Обычный" xfId="0" builtinId="0"/>
    <cellStyle name="Обычный 2" xfId="1"/>
    <cellStyle name="Обычный 2 10" xfId="5"/>
    <cellStyle name="Обычный 2 11" xfId="6"/>
    <cellStyle name="Обычный 2 12" xfId="7"/>
    <cellStyle name="Обычный 2 13" xfId="8"/>
    <cellStyle name="Обычный 2 14" xfId="9"/>
    <cellStyle name="Обычный 2 15" xfId="10"/>
    <cellStyle name="Обычный 2 2" xfId="11"/>
    <cellStyle name="Обычный 2 2 2" xfId="12"/>
    <cellStyle name="Обычный 2 2 3" xfId="13"/>
    <cellStyle name="Обычный 2 3" xfId="14"/>
    <cellStyle name="Обычный 2 4" xfId="15"/>
    <cellStyle name="Обычный 2 5" xfId="16"/>
    <cellStyle name="Обычный 2 6" xfId="17"/>
    <cellStyle name="Обычный 2 7" xfId="18"/>
    <cellStyle name="Обычный 2 8" xfId="19"/>
    <cellStyle name="Обычный 2 9" xfId="20"/>
    <cellStyle name="Обычный 3" xfId="2"/>
    <cellStyle name="Обычный 3 2" xfId="21"/>
    <cellStyle name="Обычный 3 3" xfId="22"/>
    <cellStyle name="Обычный 8" xfId="23"/>
    <cellStyle name="Обычный_источники" xfId="4"/>
    <cellStyle name="Финансовый 2" xfId="3"/>
    <cellStyle name="Финансовый 4" xfId="2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42;&#1077;&#1076;&#1086;&#1084;&#1089;&#1090;&#1074;&#1077;&#1085;&#1085;&#1072;&#1103;%20&#1076;&#1083;&#1103;%20C&#1077;&#1083;&#1100;&#1089;&#1086;&#1074;&#1077;&#1090;&#1086;&#1074;_&#1051;&#1077;&#1085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uh2/Desktop/&#1055;&#1056;&#1054;&#1045;&#1050;&#1058;%20&#1041;&#1070;&#1044;&#1046;&#1045;&#1058;&#1040;%202020/&#1087;&#1088;&#1086;&#1077;&#1082;&#1090;/&#1055;&#1088;&#1080;&#1083;&#1086;&#1078;&#1077;&#1085;&#1080;&#1103;%201,7,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Доходы_НОВ"/>
      <sheetName val="функц. расходы_стар"/>
      <sheetName val="ведом_нов"/>
      <sheetName val="источники_стар"/>
      <sheetName val="временно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рматив дох"/>
      <sheetName val="источники"/>
      <sheetName val="Ведомст"/>
      <sheetName val="Функц"/>
      <sheetName val="Лист1"/>
    </sheetNames>
    <sheetDataSet>
      <sheetData sheetId="0" refreshError="1"/>
      <sheetData sheetId="1" refreshError="1"/>
      <sheetData sheetId="2">
        <row r="104">
          <cell r="X104">
            <v>1777000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view="pageBreakPreview" topLeftCell="A16" zoomScaleSheetLayoutView="100" workbookViewId="0">
      <selection activeCell="C55" sqref="C55"/>
    </sheetView>
  </sheetViews>
  <sheetFormatPr defaultRowHeight="12.75"/>
  <cols>
    <col min="1" max="1" width="25" style="226" customWidth="1"/>
    <col min="2" max="2" width="59.28515625" style="216" customWidth="1"/>
    <col min="3" max="3" width="16.5703125" style="216" customWidth="1"/>
    <col min="4" max="4" width="5.42578125" style="216" customWidth="1"/>
    <col min="5" max="256" width="9.140625" style="216"/>
    <col min="257" max="257" width="25" style="216" customWidth="1"/>
    <col min="258" max="258" width="59.28515625" style="216" customWidth="1"/>
    <col min="259" max="259" width="16.5703125" style="216" customWidth="1"/>
    <col min="260" max="260" width="5.42578125" style="216" customWidth="1"/>
    <col min="261" max="512" width="9.140625" style="216"/>
    <col min="513" max="513" width="25" style="216" customWidth="1"/>
    <col min="514" max="514" width="59.28515625" style="216" customWidth="1"/>
    <col min="515" max="515" width="16.5703125" style="216" customWidth="1"/>
    <col min="516" max="516" width="5.42578125" style="216" customWidth="1"/>
    <col min="517" max="768" width="9.140625" style="216"/>
    <col min="769" max="769" width="25" style="216" customWidth="1"/>
    <col min="770" max="770" width="59.28515625" style="216" customWidth="1"/>
    <col min="771" max="771" width="16.5703125" style="216" customWidth="1"/>
    <col min="772" max="772" width="5.42578125" style="216" customWidth="1"/>
    <col min="773" max="1024" width="9.140625" style="216"/>
    <col min="1025" max="1025" width="25" style="216" customWidth="1"/>
    <col min="1026" max="1026" width="59.28515625" style="216" customWidth="1"/>
    <col min="1027" max="1027" width="16.5703125" style="216" customWidth="1"/>
    <col min="1028" max="1028" width="5.42578125" style="216" customWidth="1"/>
    <col min="1029" max="1280" width="9.140625" style="216"/>
    <col min="1281" max="1281" width="25" style="216" customWidth="1"/>
    <col min="1282" max="1282" width="59.28515625" style="216" customWidth="1"/>
    <col min="1283" max="1283" width="16.5703125" style="216" customWidth="1"/>
    <col min="1284" max="1284" width="5.42578125" style="216" customWidth="1"/>
    <col min="1285" max="1536" width="9.140625" style="216"/>
    <col min="1537" max="1537" width="25" style="216" customWidth="1"/>
    <col min="1538" max="1538" width="59.28515625" style="216" customWidth="1"/>
    <col min="1539" max="1539" width="16.5703125" style="216" customWidth="1"/>
    <col min="1540" max="1540" width="5.42578125" style="216" customWidth="1"/>
    <col min="1541" max="1792" width="9.140625" style="216"/>
    <col min="1793" max="1793" width="25" style="216" customWidth="1"/>
    <col min="1794" max="1794" width="59.28515625" style="216" customWidth="1"/>
    <col min="1795" max="1795" width="16.5703125" style="216" customWidth="1"/>
    <col min="1796" max="1796" width="5.42578125" style="216" customWidth="1"/>
    <col min="1797" max="2048" width="9.140625" style="216"/>
    <col min="2049" max="2049" width="25" style="216" customWidth="1"/>
    <col min="2050" max="2050" width="59.28515625" style="216" customWidth="1"/>
    <col min="2051" max="2051" width="16.5703125" style="216" customWidth="1"/>
    <col min="2052" max="2052" width="5.42578125" style="216" customWidth="1"/>
    <col min="2053" max="2304" width="9.140625" style="216"/>
    <col min="2305" max="2305" width="25" style="216" customWidth="1"/>
    <col min="2306" max="2306" width="59.28515625" style="216" customWidth="1"/>
    <col min="2307" max="2307" width="16.5703125" style="216" customWidth="1"/>
    <col min="2308" max="2308" width="5.42578125" style="216" customWidth="1"/>
    <col min="2309" max="2560" width="9.140625" style="216"/>
    <col min="2561" max="2561" width="25" style="216" customWidth="1"/>
    <col min="2562" max="2562" width="59.28515625" style="216" customWidth="1"/>
    <col min="2563" max="2563" width="16.5703125" style="216" customWidth="1"/>
    <col min="2564" max="2564" width="5.42578125" style="216" customWidth="1"/>
    <col min="2565" max="2816" width="9.140625" style="216"/>
    <col min="2817" max="2817" width="25" style="216" customWidth="1"/>
    <col min="2818" max="2818" width="59.28515625" style="216" customWidth="1"/>
    <col min="2819" max="2819" width="16.5703125" style="216" customWidth="1"/>
    <col min="2820" max="2820" width="5.42578125" style="216" customWidth="1"/>
    <col min="2821" max="3072" width="9.140625" style="216"/>
    <col min="3073" max="3073" width="25" style="216" customWidth="1"/>
    <col min="3074" max="3074" width="59.28515625" style="216" customWidth="1"/>
    <col min="3075" max="3075" width="16.5703125" style="216" customWidth="1"/>
    <col min="3076" max="3076" width="5.42578125" style="216" customWidth="1"/>
    <col min="3077" max="3328" width="9.140625" style="216"/>
    <col min="3329" max="3329" width="25" style="216" customWidth="1"/>
    <col min="3330" max="3330" width="59.28515625" style="216" customWidth="1"/>
    <col min="3331" max="3331" width="16.5703125" style="216" customWidth="1"/>
    <col min="3332" max="3332" width="5.42578125" style="216" customWidth="1"/>
    <col min="3333" max="3584" width="9.140625" style="216"/>
    <col min="3585" max="3585" width="25" style="216" customWidth="1"/>
    <col min="3586" max="3586" width="59.28515625" style="216" customWidth="1"/>
    <col min="3587" max="3587" width="16.5703125" style="216" customWidth="1"/>
    <col min="3588" max="3588" width="5.42578125" style="216" customWidth="1"/>
    <col min="3589" max="3840" width="9.140625" style="216"/>
    <col min="3841" max="3841" width="25" style="216" customWidth="1"/>
    <col min="3842" max="3842" width="59.28515625" style="216" customWidth="1"/>
    <col min="3843" max="3843" width="16.5703125" style="216" customWidth="1"/>
    <col min="3844" max="3844" width="5.42578125" style="216" customWidth="1"/>
    <col min="3845" max="4096" width="9.140625" style="216"/>
    <col min="4097" max="4097" width="25" style="216" customWidth="1"/>
    <col min="4098" max="4098" width="59.28515625" style="216" customWidth="1"/>
    <col min="4099" max="4099" width="16.5703125" style="216" customWidth="1"/>
    <col min="4100" max="4100" width="5.42578125" style="216" customWidth="1"/>
    <col min="4101" max="4352" width="9.140625" style="216"/>
    <col min="4353" max="4353" width="25" style="216" customWidth="1"/>
    <col min="4354" max="4354" width="59.28515625" style="216" customWidth="1"/>
    <col min="4355" max="4355" width="16.5703125" style="216" customWidth="1"/>
    <col min="4356" max="4356" width="5.42578125" style="216" customWidth="1"/>
    <col min="4357" max="4608" width="9.140625" style="216"/>
    <col min="4609" max="4609" width="25" style="216" customWidth="1"/>
    <col min="4610" max="4610" width="59.28515625" style="216" customWidth="1"/>
    <col min="4611" max="4611" width="16.5703125" style="216" customWidth="1"/>
    <col min="4612" max="4612" width="5.42578125" style="216" customWidth="1"/>
    <col min="4613" max="4864" width="9.140625" style="216"/>
    <col min="4865" max="4865" width="25" style="216" customWidth="1"/>
    <col min="4866" max="4866" width="59.28515625" style="216" customWidth="1"/>
    <col min="4867" max="4867" width="16.5703125" style="216" customWidth="1"/>
    <col min="4868" max="4868" width="5.42578125" style="216" customWidth="1"/>
    <col min="4869" max="5120" width="9.140625" style="216"/>
    <col min="5121" max="5121" width="25" style="216" customWidth="1"/>
    <col min="5122" max="5122" width="59.28515625" style="216" customWidth="1"/>
    <col min="5123" max="5123" width="16.5703125" style="216" customWidth="1"/>
    <col min="5124" max="5124" width="5.42578125" style="216" customWidth="1"/>
    <col min="5125" max="5376" width="9.140625" style="216"/>
    <col min="5377" max="5377" width="25" style="216" customWidth="1"/>
    <col min="5378" max="5378" width="59.28515625" style="216" customWidth="1"/>
    <col min="5379" max="5379" width="16.5703125" style="216" customWidth="1"/>
    <col min="5380" max="5380" width="5.42578125" style="216" customWidth="1"/>
    <col min="5381" max="5632" width="9.140625" style="216"/>
    <col min="5633" max="5633" width="25" style="216" customWidth="1"/>
    <col min="5634" max="5634" width="59.28515625" style="216" customWidth="1"/>
    <col min="5635" max="5635" width="16.5703125" style="216" customWidth="1"/>
    <col min="5636" max="5636" width="5.42578125" style="216" customWidth="1"/>
    <col min="5637" max="5888" width="9.140625" style="216"/>
    <col min="5889" max="5889" width="25" style="216" customWidth="1"/>
    <col min="5890" max="5890" width="59.28515625" style="216" customWidth="1"/>
    <col min="5891" max="5891" width="16.5703125" style="216" customWidth="1"/>
    <col min="5892" max="5892" width="5.42578125" style="216" customWidth="1"/>
    <col min="5893" max="6144" width="9.140625" style="216"/>
    <col min="6145" max="6145" width="25" style="216" customWidth="1"/>
    <col min="6146" max="6146" width="59.28515625" style="216" customWidth="1"/>
    <col min="6147" max="6147" width="16.5703125" style="216" customWidth="1"/>
    <col min="6148" max="6148" width="5.42578125" style="216" customWidth="1"/>
    <col min="6149" max="6400" width="9.140625" style="216"/>
    <col min="6401" max="6401" width="25" style="216" customWidth="1"/>
    <col min="6402" max="6402" width="59.28515625" style="216" customWidth="1"/>
    <col min="6403" max="6403" width="16.5703125" style="216" customWidth="1"/>
    <col min="6404" max="6404" width="5.42578125" style="216" customWidth="1"/>
    <col min="6405" max="6656" width="9.140625" style="216"/>
    <col min="6657" max="6657" width="25" style="216" customWidth="1"/>
    <col min="6658" max="6658" width="59.28515625" style="216" customWidth="1"/>
    <col min="6659" max="6659" width="16.5703125" style="216" customWidth="1"/>
    <col min="6660" max="6660" width="5.42578125" style="216" customWidth="1"/>
    <col min="6661" max="6912" width="9.140625" style="216"/>
    <col min="6913" max="6913" width="25" style="216" customWidth="1"/>
    <col min="6914" max="6914" width="59.28515625" style="216" customWidth="1"/>
    <col min="6915" max="6915" width="16.5703125" style="216" customWidth="1"/>
    <col min="6916" max="6916" width="5.42578125" style="216" customWidth="1"/>
    <col min="6917" max="7168" width="9.140625" style="216"/>
    <col min="7169" max="7169" width="25" style="216" customWidth="1"/>
    <col min="7170" max="7170" width="59.28515625" style="216" customWidth="1"/>
    <col min="7171" max="7171" width="16.5703125" style="216" customWidth="1"/>
    <col min="7172" max="7172" width="5.42578125" style="216" customWidth="1"/>
    <col min="7173" max="7424" width="9.140625" style="216"/>
    <col min="7425" max="7425" width="25" style="216" customWidth="1"/>
    <col min="7426" max="7426" width="59.28515625" style="216" customWidth="1"/>
    <col min="7427" max="7427" width="16.5703125" style="216" customWidth="1"/>
    <col min="7428" max="7428" width="5.42578125" style="216" customWidth="1"/>
    <col min="7429" max="7680" width="9.140625" style="216"/>
    <col min="7681" max="7681" width="25" style="216" customWidth="1"/>
    <col min="7682" max="7682" width="59.28515625" style="216" customWidth="1"/>
    <col min="7683" max="7683" width="16.5703125" style="216" customWidth="1"/>
    <col min="7684" max="7684" width="5.42578125" style="216" customWidth="1"/>
    <col min="7685" max="7936" width="9.140625" style="216"/>
    <col min="7937" max="7937" width="25" style="216" customWidth="1"/>
    <col min="7938" max="7938" width="59.28515625" style="216" customWidth="1"/>
    <col min="7939" max="7939" width="16.5703125" style="216" customWidth="1"/>
    <col min="7940" max="7940" width="5.42578125" style="216" customWidth="1"/>
    <col min="7941" max="8192" width="9.140625" style="216"/>
    <col min="8193" max="8193" width="25" style="216" customWidth="1"/>
    <col min="8194" max="8194" width="59.28515625" style="216" customWidth="1"/>
    <col min="8195" max="8195" width="16.5703125" style="216" customWidth="1"/>
    <col min="8196" max="8196" width="5.42578125" style="216" customWidth="1"/>
    <col min="8197" max="8448" width="9.140625" style="216"/>
    <col min="8449" max="8449" width="25" style="216" customWidth="1"/>
    <col min="8450" max="8450" width="59.28515625" style="216" customWidth="1"/>
    <col min="8451" max="8451" width="16.5703125" style="216" customWidth="1"/>
    <col min="8452" max="8452" width="5.42578125" style="216" customWidth="1"/>
    <col min="8453" max="8704" width="9.140625" style="216"/>
    <col min="8705" max="8705" width="25" style="216" customWidth="1"/>
    <col min="8706" max="8706" width="59.28515625" style="216" customWidth="1"/>
    <col min="8707" max="8707" width="16.5703125" style="216" customWidth="1"/>
    <col min="8708" max="8708" width="5.42578125" style="216" customWidth="1"/>
    <col min="8709" max="8960" width="9.140625" style="216"/>
    <col min="8961" max="8961" width="25" style="216" customWidth="1"/>
    <col min="8962" max="8962" width="59.28515625" style="216" customWidth="1"/>
    <col min="8963" max="8963" width="16.5703125" style="216" customWidth="1"/>
    <col min="8964" max="8964" width="5.42578125" style="216" customWidth="1"/>
    <col min="8965" max="9216" width="9.140625" style="216"/>
    <col min="9217" max="9217" width="25" style="216" customWidth="1"/>
    <col min="9218" max="9218" width="59.28515625" style="216" customWidth="1"/>
    <col min="9219" max="9219" width="16.5703125" style="216" customWidth="1"/>
    <col min="9220" max="9220" width="5.42578125" style="216" customWidth="1"/>
    <col min="9221" max="9472" width="9.140625" style="216"/>
    <col min="9473" max="9473" width="25" style="216" customWidth="1"/>
    <col min="9474" max="9474" width="59.28515625" style="216" customWidth="1"/>
    <col min="9475" max="9475" width="16.5703125" style="216" customWidth="1"/>
    <col min="9476" max="9476" width="5.42578125" style="216" customWidth="1"/>
    <col min="9477" max="9728" width="9.140625" style="216"/>
    <col min="9729" max="9729" width="25" style="216" customWidth="1"/>
    <col min="9730" max="9730" width="59.28515625" style="216" customWidth="1"/>
    <col min="9731" max="9731" width="16.5703125" style="216" customWidth="1"/>
    <col min="9732" max="9732" width="5.42578125" style="216" customWidth="1"/>
    <col min="9733" max="9984" width="9.140625" style="216"/>
    <col min="9985" max="9985" width="25" style="216" customWidth="1"/>
    <col min="9986" max="9986" width="59.28515625" style="216" customWidth="1"/>
    <col min="9987" max="9987" width="16.5703125" style="216" customWidth="1"/>
    <col min="9988" max="9988" width="5.42578125" style="216" customWidth="1"/>
    <col min="9989" max="10240" width="9.140625" style="216"/>
    <col min="10241" max="10241" width="25" style="216" customWidth="1"/>
    <col min="10242" max="10242" width="59.28515625" style="216" customWidth="1"/>
    <col min="10243" max="10243" width="16.5703125" style="216" customWidth="1"/>
    <col min="10244" max="10244" width="5.42578125" style="216" customWidth="1"/>
    <col min="10245" max="10496" width="9.140625" style="216"/>
    <col min="10497" max="10497" width="25" style="216" customWidth="1"/>
    <col min="10498" max="10498" width="59.28515625" style="216" customWidth="1"/>
    <col min="10499" max="10499" width="16.5703125" style="216" customWidth="1"/>
    <col min="10500" max="10500" width="5.42578125" style="216" customWidth="1"/>
    <col min="10501" max="10752" width="9.140625" style="216"/>
    <col min="10753" max="10753" width="25" style="216" customWidth="1"/>
    <col min="10754" max="10754" width="59.28515625" style="216" customWidth="1"/>
    <col min="10755" max="10755" width="16.5703125" style="216" customWidth="1"/>
    <col min="10756" max="10756" width="5.42578125" style="216" customWidth="1"/>
    <col min="10757" max="11008" width="9.140625" style="216"/>
    <col min="11009" max="11009" width="25" style="216" customWidth="1"/>
    <col min="11010" max="11010" width="59.28515625" style="216" customWidth="1"/>
    <col min="11011" max="11011" width="16.5703125" style="216" customWidth="1"/>
    <col min="11012" max="11012" width="5.42578125" style="216" customWidth="1"/>
    <col min="11013" max="11264" width="9.140625" style="216"/>
    <col min="11265" max="11265" width="25" style="216" customWidth="1"/>
    <col min="11266" max="11266" width="59.28515625" style="216" customWidth="1"/>
    <col min="11267" max="11267" width="16.5703125" style="216" customWidth="1"/>
    <col min="11268" max="11268" width="5.42578125" style="216" customWidth="1"/>
    <col min="11269" max="11520" width="9.140625" style="216"/>
    <col min="11521" max="11521" width="25" style="216" customWidth="1"/>
    <col min="11522" max="11522" width="59.28515625" style="216" customWidth="1"/>
    <col min="11523" max="11523" width="16.5703125" style="216" customWidth="1"/>
    <col min="11524" max="11524" width="5.42578125" style="216" customWidth="1"/>
    <col min="11525" max="11776" width="9.140625" style="216"/>
    <col min="11777" max="11777" width="25" style="216" customWidth="1"/>
    <col min="11778" max="11778" width="59.28515625" style="216" customWidth="1"/>
    <col min="11779" max="11779" width="16.5703125" style="216" customWidth="1"/>
    <col min="11780" max="11780" width="5.42578125" style="216" customWidth="1"/>
    <col min="11781" max="12032" width="9.140625" style="216"/>
    <col min="12033" max="12033" width="25" style="216" customWidth="1"/>
    <col min="12034" max="12034" width="59.28515625" style="216" customWidth="1"/>
    <col min="12035" max="12035" width="16.5703125" style="216" customWidth="1"/>
    <col min="12036" max="12036" width="5.42578125" style="216" customWidth="1"/>
    <col min="12037" max="12288" width="9.140625" style="216"/>
    <col min="12289" max="12289" width="25" style="216" customWidth="1"/>
    <col min="12290" max="12290" width="59.28515625" style="216" customWidth="1"/>
    <col min="12291" max="12291" width="16.5703125" style="216" customWidth="1"/>
    <col min="12292" max="12292" width="5.42578125" style="216" customWidth="1"/>
    <col min="12293" max="12544" width="9.140625" style="216"/>
    <col min="12545" max="12545" width="25" style="216" customWidth="1"/>
    <col min="12546" max="12546" width="59.28515625" style="216" customWidth="1"/>
    <col min="12547" max="12547" width="16.5703125" style="216" customWidth="1"/>
    <col min="12548" max="12548" width="5.42578125" style="216" customWidth="1"/>
    <col min="12549" max="12800" width="9.140625" style="216"/>
    <col min="12801" max="12801" width="25" style="216" customWidth="1"/>
    <col min="12802" max="12802" width="59.28515625" style="216" customWidth="1"/>
    <col min="12803" max="12803" width="16.5703125" style="216" customWidth="1"/>
    <col min="12804" max="12804" width="5.42578125" style="216" customWidth="1"/>
    <col min="12805" max="13056" width="9.140625" style="216"/>
    <col min="13057" max="13057" width="25" style="216" customWidth="1"/>
    <col min="13058" max="13058" width="59.28515625" style="216" customWidth="1"/>
    <col min="13059" max="13059" width="16.5703125" style="216" customWidth="1"/>
    <col min="13060" max="13060" width="5.42578125" style="216" customWidth="1"/>
    <col min="13061" max="13312" width="9.140625" style="216"/>
    <col min="13313" max="13313" width="25" style="216" customWidth="1"/>
    <col min="13314" max="13314" width="59.28515625" style="216" customWidth="1"/>
    <col min="13315" max="13315" width="16.5703125" style="216" customWidth="1"/>
    <col min="13316" max="13316" width="5.42578125" style="216" customWidth="1"/>
    <col min="13317" max="13568" width="9.140625" style="216"/>
    <col min="13569" max="13569" width="25" style="216" customWidth="1"/>
    <col min="13570" max="13570" width="59.28515625" style="216" customWidth="1"/>
    <col min="13571" max="13571" width="16.5703125" style="216" customWidth="1"/>
    <col min="13572" max="13572" width="5.42578125" style="216" customWidth="1"/>
    <col min="13573" max="13824" width="9.140625" style="216"/>
    <col min="13825" max="13825" width="25" style="216" customWidth="1"/>
    <col min="13826" max="13826" width="59.28515625" style="216" customWidth="1"/>
    <col min="13827" max="13827" width="16.5703125" style="216" customWidth="1"/>
    <col min="13828" max="13828" width="5.42578125" style="216" customWidth="1"/>
    <col min="13829" max="14080" width="9.140625" style="216"/>
    <col min="14081" max="14081" width="25" style="216" customWidth="1"/>
    <col min="14082" max="14082" width="59.28515625" style="216" customWidth="1"/>
    <col min="14083" max="14083" width="16.5703125" style="216" customWidth="1"/>
    <col min="14084" max="14084" width="5.42578125" style="216" customWidth="1"/>
    <col min="14085" max="14336" width="9.140625" style="216"/>
    <col min="14337" max="14337" width="25" style="216" customWidth="1"/>
    <col min="14338" max="14338" width="59.28515625" style="216" customWidth="1"/>
    <col min="14339" max="14339" width="16.5703125" style="216" customWidth="1"/>
    <col min="14340" max="14340" width="5.42578125" style="216" customWidth="1"/>
    <col min="14341" max="14592" width="9.140625" style="216"/>
    <col min="14593" max="14593" width="25" style="216" customWidth="1"/>
    <col min="14594" max="14594" width="59.28515625" style="216" customWidth="1"/>
    <col min="14595" max="14595" width="16.5703125" style="216" customWidth="1"/>
    <col min="14596" max="14596" width="5.42578125" style="216" customWidth="1"/>
    <col min="14597" max="14848" width="9.140625" style="216"/>
    <col min="14849" max="14849" width="25" style="216" customWidth="1"/>
    <col min="14850" max="14850" width="59.28515625" style="216" customWidth="1"/>
    <col min="14851" max="14851" width="16.5703125" style="216" customWidth="1"/>
    <col min="14852" max="14852" width="5.42578125" style="216" customWidth="1"/>
    <col min="14853" max="15104" width="9.140625" style="216"/>
    <col min="15105" max="15105" width="25" style="216" customWidth="1"/>
    <col min="15106" max="15106" width="59.28515625" style="216" customWidth="1"/>
    <col min="15107" max="15107" width="16.5703125" style="216" customWidth="1"/>
    <col min="15108" max="15108" width="5.42578125" style="216" customWidth="1"/>
    <col min="15109" max="15360" width="9.140625" style="216"/>
    <col min="15361" max="15361" width="25" style="216" customWidth="1"/>
    <col min="15362" max="15362" width="59.28515625" style="216" customWidth="1"/>
    <col min="15363" max="15363" width="16.5703125" style="216" customWidth="1"/>
    <col min="15364" max="15364" width="5.42578125" style="216" customWidth="1"/>
    <col min="15365" max="15616" width="9.140625" style="216"/>
    <col min="15617" max="15617" width="25" style="216" customWidth="1"/>
    <col min="15618" max="15618" width="59.28515625" style="216" customWidth="1"/>
    <col min="15619" max="15619" width="16.5703125" style="216" customWidth="1"/>
    <col min="15620" max="15620" width="5.42578125" style="216" customWidth="1"/>
    <col min="15621" max="15872" width="9.140625" style="216"/>
    <col min="15873" max="15873" width="25" style="216" customWidth="1"/>
    <col min="15874" max="15874" width="59.28515625" style="216" customWidth="1"/>
    <col min="15875" max="15875" width="16.5703125" style="216" customWidth="1"/>
    <col min="15876" max="15876" width="5.42578125" style="216" customWidth="1"/>
    <col min="15877" max="16128" width="9.140625" style="216"/>
    <col min="16129" max="16129" width="25" style="216" customWidth="1"/>
    <col min="16130" max="16130" width="59.28515625" style="216" customWidth="1"/>
    <col min="16131" max="16131" width="16.5703125" style="216" customWidth="1"/>
    <col min="16132" max="16132" width="5.42578125" style="216" customWidth="1"/>
    <col min="16133" max="16384" width="9.140625" style="216"/>
  </cols>
  <sheetData>
    <row r="1" spans="1:4">
      <c r="B1" s="336" t="s">
        <v>193</v>
      </c>
      <c r="C1" s="336"/>
      <c r="D1" s="218"/>
    </row>
    <row r="2" spans="1:4">
      <c r="B2" s="336" t="s">
        <v>194</v>
      </c>
      <c r="C2" s="336"/>
      <c r="D2" s="218"/>
    </row>
    <row r="3" spans="1:4" ht="12.75" customHeight="1">
      <c r="B3" s="337" t="s">
        <v>195</v>
      </c>
      <c r="C3" s="337"/>
      <c r="D3" s="219"/>
    </row>
    <row r="4" spans="1:4">
      <c r="B4" s="336" t="s">
        <v>196</v>
      </c>
      <c r="C4" s="336"/>
      <c r="D4" s="218"/>
    </row>
    <row r="5" spans="1:4" ht="66.75" customHeight="1">
      <c r="A5" s="338" t="s">
        <v>245</v>
      </c>
      <c r="B5" s="338"/>
      <c r="C5" s="338"/>
      <c r="D5" s="228"/>
    </row>
    <row r="6" spans="1:4" ht="14.25" customHeight="1">
      <c r="A6" s="229"/>
      <c r="B6" s="230"/>
      <c r="C6" s="230"/>
      <c r="D6" s="230"/>
    </row>
    <row r="7" spans="1:4" ht="15.75">
      <c r="C7" s="238" t="s">
        <v>240</v>
      </c>
    </row>
    <row r="8" spans="1:4" ht="31.5">
      <c r="A8" s="217" t="s">
        <v>241</v>
      </c>
      <c r="B8" s="220" t="s">
        <v>242</v>
      </c>
      <c r="C8" s="220" t="s">
        <v>243</v>
      </c>
    </row>
    <row r="9" spans="1:4" ht="15.75">
      <c r="A9" s="231">
        <v>1</v>
      </c>
      <c r="B9" s="231">
        <v>2</v>
      </c>
      <c r="C9" s="231">
        <v>3</v>
      </c>
    </row>
    <row r="10" spans="1:4" ht="34.5" customHeight="1">
      <c r="A10" s="335" t="s">
        <v>244</v>
      </c>
      <c r="B10" s="335"/>
      <c r="C10" s="335"/>
    </row>
    <row r="11" spans="1:4" ht="47.25">
      <c r="A11" s="232" t="s">
        <v>176</v>
      </c>
      <c r="B11" s="233" t="s">
        <v>197</v>
      </c>
      <c r="C11" s="231">
        <v>100</v>
      </c>
    </row>
    <row r="12" spans="1:4" ht="47.25">
      <c r="A12" s="232" t="s">
        <v>177</v>
      </c>
      <c r="B12" s="233" t="s">
        <v>198</v>
      </c>
      <c r="C12" s="231">
        <v>100</v>
      </c>
    </row>
    <row r="13" spans="1:4" ht="47.25">
      <c r="A13" s="232" t="s">
        <v>178</v>
      </c>
      <c r="B13" s="233" t="s">
        <v>179</v>
      </c>
      <c r="C13" s="231">
        <v>100</v>
      </c>
    </row>
    <row r="14" spans="1:4" ht="78.75">
      <c r="A14" s="232" t="s">
        <v>199</v>
      </c>
      <c r="B14" s="233" t="s">
        <v>200</v>
      </c>
      <c r="C14" s="231">
        <v>100</v>
      </c>
    </row>
    <row r="15" spans="1:4" ht="63">
      <c r="A15" s="232" t="s">
        <v>201</v>
      </c>
      <c r="B15" s="233" t="s">
        <v>202</v>
      </c>
      <c r="C15" s="231">
        <v>100</v>
      </c>
    </row>
    <row r="16" spans="1:4" ht="22.5" customHeight="1">
      <c r="A16" s="232" t="s">
        <v>203</v>
      </c>
      <c r="B16" s="233" t="s">
        <v>204</v>
      </c>
      <c r="C16" s="231">
        <v>100</v>
      </c>
    </row>
    <row r="17" spans="1:3" ht="37.5" customHeight="1">
      <c r="A17" s="232" t="s">
        <v>205</v>
      </c>
      <c r="B17" s="233" t="s">
        <v>206</v>
      </c>
      <c r="C17" s="231">
        <v>100</v>
      </c>
    </row>
    <row r="18" spans="1:3" ht="47.25">
      <c r="A18" s="232" t="s">
        <v>182</v>
      </c>
      <c r="B18" s="233" t="s">
        <v>183</v>
      </c>
      <c r="C18" s="231">
        <v>100</v>
      </c>
    </row>
    <row r="19" spans="1:3" ht="47.25">
      <c r="A19" s="232" t="s">
        <v>180</v>
      </c>
      <c r="B19" s="233" t="s">
        <v>181</v>
      </c>
      <c r="C19" s="231">
        <v>100</v>
      </c>
    </row>
    <row r="20" spans="1:3" ht="21" customHeight="1">
      <c r="A20" s="232" t="s">
        <v>207</v>
      </c>
      <c r="B20" s="233" t="s">
        <v>208</v>
      </c>
      <c r="C20" s="231">
        <v>100</v>
      </c>
    </row>
    <row r="21" spans="1:3" ht="78.75">
      <c r="A21" s="234" t="s">
        <v>209</v>
      </c>
      <c r="B21" s="235" t="s">
        <v>210</v>
      </c>
      <c r="C21" s="231">
        <v>100</v>
      </c>
    </row>
    <row r="22" spans="1:3" ht="47.25">
      <c r="A22" s="234" t="s">
        <v>211</v>
      </c>
      <c r="B22" s="235" t="s">
        <v>212</v>
      </c>
      <c r="C22" s="231">
        <v>100</v>
      </c>
    </row>
    <row r="23" spans="1:3" ht="63">
      <c r="A23" s="234" t="s">
        <v>213</v>
      </c>
      <c r="B23" s="235" t="s">
        <v>214</v>
      </c>
      <c r="C23" s="231">
        <v>100</v>
      </c>
    </row>
    <row r="24" spans="1:3" ht="63">
      <c r="A24" s="234" t="s">
        <v>184</v>
      </c>
      <c r="B24" s="235" t="s">
        <v>185</v>
      </c>
      <c r="C24" s="231">
        <v>100</v>
      </c>
    </row>
    <row r="25" spans="1:3" ht="31.5">
      <c r="A25" s="234" t="s">
        <v>186</v>
      </c>
      <c r="B25" s="235" t="s">
        <v>187</v>
      </c>
      <c r="C25" s="231">
        <v>100</v>
      </c>
    </row>
    <row r="26" spans="1:3" ht="47.25">
      <c r="A26" s="232" t="s">
        <v>188</v>
      </c>
      <c r="B26" s="233" t="s">
        <v>189</v>
      </c>
      <c r="C26" s="231">
        <v>100</v>
      </c>
    </row>
    <row r="27" spans="1:3" ht="63">
      <c r="A27" s="232" t="s">
        <v>215</v>
      </c>
      <c r="B27" s="233" t="s">
        <v>190</v>
      </c>
      <c r="C27" s="231">
        <v>100</v>
      </c>
    </row>
    <row r="28" spans="1:3" ht="115.5" customHeight="1">
      <c r="A28" s="232" t="s">
        <v>191</v>
      </c>
      <c r="B28" s="233" t="s">
        <v>216</v>
      </c>
      <c r="C28" s="231">
        <v>100</v>
      </c>
    </row>
    <row r="29" spans="1:3" ht="97.5" customHeight="1">
      <c r="A29" s="232" t="s">
        <v>217</v>
      </c>
      <c r="B29" s="233" t="s">
        <v>218</v>
      </c>
      <c r="C29" s="231">
        <v>100</v>
      </c>
    </row>
    <row r="30" spans="1:3" ht="94.5">
      <c r="A30" s="232" t="s">
        <v>219</v>
      </c>
      <c r="B30" s="233" t="s">
        <v>220</v>
      </c>
      <c r="C30" s="231">
        <v>100</v>
      </c>
    </row>
    <row r="31" spans="1:3" ht="63">
      <c r="A31" s="232" t="s">
        <v>221</v>
      </c>
      <c r="B31" s="233" t="s">
        <v>222</v>
      </c>
      <c r="C31" s="231">
        <v>100</v>
      </c>
    </row>
    <row r="32" spans="1:3" ht="63">
      <c r="A32" s="232" t="s">
        <v>223</v>
      </c>
      <c r="B32" s="233" t="s">
        <v>224</v>
      </c>
      <c r="C32" s="231">
        <v>100</v>
      </c>
    </row>
    <row r="33" spans="1:3" ht="81" customHeight="1">
      <c r="A33" s="232" t="s">
        <v>225</v>
      </c>
      <c r="B33" s="233" t="s">
        <v>226</v>
      </c>
      <c r="C33" s="231">
        <v>100</v>
      </c>
    </row>
    <row r="34" spans="1:3" ht="78.75">
      <c r="A34" s="232" t="s">
        <v>227</v>
      </c>
      <c r="B34" s="233" t="s">
        <v>228</v>
      </c>
      <c r="C34" s="231">
        <v>100</v>
      </c>
    </row>
    <row r="35" spans="1:3" ht="37.5">
      <c r="A35" s="234" t="s">
        <v>231</v>
      </c>
      <c r="B35" s="227" t="s">
        <v>192</v>
      </c>
      <c r="C35" s="231">
        <v>100</v>
      </c>
    </row>
    <row r="36" spans="1:3" ht="47.25">
      <c r="A36" s="236" t="s">
        <v>232</v>
      </c>
      <c r="B36" s="237" t="s">
        <v>233</v>
      </c>
      <c r="C36" s="231">
        <v>100</v>
      </c>
    </row>
    <row r="37" spans="1:3" ht="31.5">
      <c r="A37" s="232" t="s">
        <v>234</v>
      </c>
      <c r="B37" s="237" t="s">
        <v>235</v>
      </c>
      <c r="C37" s="231">
        <v>100</v>
      </c>
    </row>
    <row r="38" spans="1:3" ht="63">
      <c r="A38" s="236" t="s">
        <v>236</v>
      </c>
      <c r="B38" s="237" t="s">
        <v>237</v>
      </c>
      <c r="C38" s="231">
        <v>100</v>
      </c>
    </row>
    <row r="39" spans="1:3" ht="63">
      <c r="A39" s="236" t="s">
        <v>238</v>
      </c>
      <c r="B39" s="237" t="s">
        <v>239</v>
      </c>
      <c r="C39" s="231">
        <v>100</v>
      </c>
    </row>
    <row r="40" spans="1:3" ht="31.5">
      <c r="A40" s="234" t="s">
        <v>229</v>
      </c>
      <c r="B40" s="235" t="s">
        <v>230</v>
      </c>
      <c r="C40" s="231">
        <v>100</v>
      </c>
    </row>
  </sheetData>
  <mergeCells count="6">
    <mergeCell ref="A10:C10"/>
    <mergeCell ref="B1:C1"/>
    <mergeCell ref="B2:C2"/>
    <mergeCell ref="B3:C3"/>
    <mergeCell ref="B4:C4"/>
    <mergeCell ref="A5:C5"/>
  </mergeCells>
  <pageMargins left="0.35433070866141736" right="0.35433070866141736" top="0.19685039370078741" bottom="0.35433070866141736" header="0.1574803149606299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view="pageBreakPreview" zoomScaleSheetLayoutView="100" workbookViewId="0">
      <selection activeCell="E13" sqref="E13"/>
    </sheetView>
  </sheetViews>
  <sheetFormatPr defaultRowHeight="15"/>
  <cols>
    <col min="1" max="1" width="20.85546875" style="183" customWidth="1"/>
    <col min="2" max="2" width="46.85546875" style="183" customWidth="1"/>
    <col min="3" max="3" width="15.5703125" style="188" customWidth="1"/>
    <col min="4" max="4" width="15.42578125" style="189" customWidth="1"/>
    <col min="5" max="5" width="16.5703125" style="189" customWidth="1"/>
    <col min="6" max="256" width="9.140625" style="183"/>
    <col min="257" max="257" width="20.85546875" style="183" customWidth="1"/>
    <col min="258" max="258" width="46.85546875" style="183" customWidth="1"/>
    <col min="259" max="261" width="14" style="183" customWidth="1"/>
    <col min="262" max="512" width="9.140625" style="183"/>
    <col min="513" max="513" width="20.85546875" style="183" customWidth="1"/>
    <col min="514" max="514" width="46.85546875" style="183" customWidth="1"/>
    <col min="515" max="517" width="14" style="183" customWidth="1"/>
    <col min="518" max="768" width="9.140625" style="183"/>
    <col min="769" max="769" width="20.85546875" style="183" customWidth="1"/>
    <col min="770" max="770" width="46.85546875" style="183" customWidth="1"/>
    <col min="771" max="773" width="14" style="183" customWidth="1"/>
    <col min="774" max="1024" width="9.140625" style="183"/>
    <col min="1025" max="1025" width="20.85546875" style="183" customWidth="1"/>
    <col min="1026" max="1026" width="46.85546875" style="183" customWidth="1"/>
    <col min="1027" max="1029" width="14" style="183" customWidth="1"/>
    <col min="1030" max="1280" width="9.140625" style="183"/>
    <col min="1281" max="1281" width="20.85546875" style="183" customWidth="1"/>
    <col min="1282" max="1282" width="46.85546875" style="183" customWidth="1"/>
    <col min="1283" max="1285" width="14" style="183" customWidth="1"/>
    <col min="1286" max="1536" width="9.140625" style="183"/>
    <col min="1537" max="1537" width="20.85546875" style="183" customWidth="1"/>
    <col min="1538" max="1538" width="46.85546875" style="183" customWidth="1"/>
    <col min="1539" max="1541" width="14" style="183" customWidth="1"/>
    <col min="1542" max="1792" width="9.140625" style="183"/>
    <col min="1793" max="1793" width="20.85546875" style="183" customWidth="1"/>
    <col min="1794" max="1794" width="46.85546875" style="183" customWidth="1"/>
    <col min="1795" max="1797" width="14" style="183" customWidth="1"/>
    <col min="1798" max="2048" width="9.140625" style="183"/>
    <col min="2049" max="2049" width="20.85546875" style="183" customWidth="1"/>
    <col min="2050" max="2050" width="46.85546875" style="183" customWidth="1"/>
    <col min="2051" max="2053" width="14" style="183" customWidth="1"/>
    <col min="2054" max="2304" width="9.140625" style="183"/>
    <col min="2305" max="2305" width="20.85546875" style="183" customWidth="1"/>
    <col min="2306" max="2306" width="46.85546875" style="183" customWidth="1"/>
    <col min="2307" max="2309" width="14" style="183" customWidth="1"/>
    <col min="2310" max="2560" width="9.140625" style="183"/>
    <col min="2561" max="2561" width="20.85546875" style="183" customWidth="1"/>
    <col min="2562" max="2562" width="46.85546875" style="183" customWidth="1"/>
    <col min="2563" max="2565" width="14" style="183" customWidth="1"/>
    <col min="2566" max="2816" width="9.140625" style="183"/>
    <col min="2817" max="2817" width="20.85546875" style="183" customWidth="1"/>
    <col min="2818" max="2818" width="46.85546875" style="183" customWidth="1"/>
    <col min="2819" max="2821" width="14" style="183" customWidth="1"/>
    <col min="2822" max="3072" width="9.140625" style="183"/>
    <col min="3073" max="3073" width="20.85546875" style="183" customWidth="1"/>
    <col min="3074" max="3074" width="46.85546875" style="183" customWidth="1"/>
    <col min="3075" max="3077" width="14" style="183" customWidth="1"/>
    <col min="3078" max="3328" width="9.140625" style="183"/>
    <col min="3329" max="3329" width="20.85546875" style="183" customWidth="1"/>
    <col min="3330" max="3330" width="46.85546875" style="183" customWidth="1"/>
    <col min="3331" max="3333" width="14" style="183" customWidth="1"/>
    <col min="3334" max="3584" width="9.140625" style="183"/>
    <col min="3585" max="3585" width="20.85546875" style="183" customWidth="1"/>
    <col min="3586" max="3586" width="46.85546875" style="183" customWidth="1"/>
    <col min="3587" max="3589" width="14" style="183" customWidth="1"/>
    <col min="3590" max="3840" width="9.140625" style="183"/>
    <col min="3841" max="3841" width="20.85546875" style="183" customWidth="1"/>
    <col min="3842" max="3842" width="46.85546875" style="183" customWidth="1"/>
    <col min="3843" max="3845" width="14" style="183" customWidth="1"/>
    <col min="3846" max="4096" width="9.140625" style="183"/>
    <col min="4097" max="4097" width="20.85546875" style="183" customWidth="1"/>
    <col min="4098" max="4098" width="46.85546875" style="183" customWidth="1"/>
    <col min="4099" max="4101" width="14" style="183" customWidth="1"/>
    <col min="4102" max="4352" width="9.140625" style="183"/>
    <col min="4353" max="4353" width="20.85546875" style="183" customWidth="1"/>
    <col min="4354" max="4354" width="46.85546875" style="183" customWidth="1"/>
    <col min="4355" max="4357" width="14" style="183" customWidth="1"/>
    <col min="4358" max="4608" width="9.140625" style="183"/>
    <col min="4609" max="4609" width="20.85546875" style="183" customWidth="1"/>
    <col min="4610" max="4610" width="46.85546875" style="183" customWidth="1"/>
    <col min="4611" max="4613" width="14" style="183" customWidth="1"/>
    <col min="4614" max="4864" width="9.140625" style="183"/>
    <col min="4865" max="4865" width="20.85546875" style="183" customWidth="1"/>
    <col min="4866" max="4866" width="46.85546875" style="183" customWidth="1"/>
    <col min="4867" max="4869" width="14" style="183" customWidth="1"/>
    <col min="4870" max="5120" width="9.140625" style="183"/>
    <col min="5121" max="5121" width="20.85546875" style="183" customWidth="1"/>
    <col min="5122" max="5122" width="46.85546875" style="183" customWidth="1"/>
    <col min="5123" max="5125" width="14" style="183" customWidth="1"/>
    <col min="5126" max="5376" width="9.140625" style="183"/>
    <col min="5377" max="5377" width="20.85546875" style="183" customWidth="1"/>
    <col min="5378" max="5378" width="46.85546875" style="183" customWidth="1"/>
    <col min="5379" max="5381" width="14" style="183" customWidth="1"/>
    <col min="5382" max="5632" width="9.140625" style="183"/>
    <col min="5633" max="5633" width="20.85546875" style="183" customWidth="1"/>
    <col min="5634" max="5634" width="46.85546875" style="183" customWidth="1"/>
    <col min="5635" max="5637" width="14" style="183" customWidth="1"/>
    <col min="5638" max="5888" width="9.140625" style="183"/>
    <col min="5889" max="5889" width="20.85546875" style="183" customWidth="1"/>
    <col min="5890" max="5890" width="46.85546875" style="183" customWidth="1"/>
    <col min="5891" max="5893" width="14" style="183" customWidth="1"/>
    <col min="5894" max="6144" width="9.140625" style="183"/>
    <col min="6145" max="6145" width="20.85546875" style="183" customWidth="1"/>
    <col min="6146" max="6146" width="46.85546875" style="183" customWidth="1"/>
    <col min="6147" max="6149" width="14" style="183" customWidth="1"/>
    <col min="6150" max="6400" width="9.140625" style="183"/>
    <col min="6401" max="6401" width="20.85546875" style="183" customWidth="1"/>
    <col min="6402" max="6402" width="46.85546875" style="183" customWidth="1"/>
    <col min="6403" max="6405" width="14" style="183" customWidth="1"/>
    <col min="6406" max="6656" width="9.140625" style="183"/>
    <col min="6657" max="6657" width="20.85546875" style="183" customWidth="1"/>
    <col min="6658" max="6658" width="46.85546875" style="183" customWidth="1"/>
    <col min="6659" max="6661" width="14" style="183" customWidth="1"/>
    <col min="6662" max="6912" width="9.140625" style="183"/>
    <col min="6913" max="6913" width="20.85546875" style="183" customWidth="1"/>
    <col min="6914" max="6914" width="46.85546875" style="183" customWidth="1"/>
    <col min="6915" max="6917" width="14" style="183" customWidth="1"/>
    <col min="6918" max="7168" width="9.140625" style="183"/>
    <col min="7169" max="7169" width="20.85546875" style="183" customWidth="1"/>
    <col min="7170" max="7170" width="46.85546875" style="183" customWidth="1"/>
    <col min="7171" max="7173" width="14" style="183" customWidth="1"/>
    <col min="7174" max="7424" width="9.140625" style="183"/>
    <col min="7425" max="7425" width="20.85546875" style="183" customWidth="1"/>
    <col min="7426" max="7426" width="46.85546875" style="183" customWidth="1"/>
    <col min="7427" max="7429" width="14" style="183" customWidth="1"/>
    <col min="7430" max="7680" width="9.140625" style="183"/>
    <col min="7681" max="7681" width="20.85546875" style="183" customWidth="1"/>
    <col min="7682" max="7682" width="46.85546875" style="183" customWidth="1"/>
    <col min="7683" max="7685" width="14" style="183" customWidth="1"/>
    <col min="7686" max="7936" width="9.140625" style="183"/>
    <col min="7937" max="7937" width="20.85546875" style="183" customWidth="1"/>
    <col min="7938" max="7938" width="46.85546875" style="183" customWidth="1"/>
    <col min="7939" max="7941" width="14" style="183" customWidth="1"/>
    <col min="7942" max="8192" width="9.140625" style="183"/>
    <col min="8193" max="8193" width="20.85546875" style="183" customWidth="1"/>
    <col min="8194" max="8194" width="46.85546875" style="183" customWidth="1"/>
    <col min="8195" max="8197" width="14" style="183" customWidth="1"/>
    <col min="8198" max="8448" width="9.140625" style="183"/>
    <col min="8449" max="8449" width="20.85546875" style="183" customWidth="1"/>
    <col min="8450" max="8450" width="46.85546875" style="183" customWidth="1"/>
    <col min="8451" max="8453" width="14" style="183" customWidth="1"/>
    <col min="8454" max="8704" width="9.140625" style="183"/>
    <col min="8705" max="8705" width="20.85546875" style="183" customWidth="1"/>
    <col min="8706" max="8706" width="46.85546875" style="183" customWidth="1"/>
    <col min="8707" max="8709" width="14" style="183" customWidth="1"/>
    <col min="8710" max="8960" width="9.140625" style="183"/>
    <col min="8961" max="8961" width="20.85546875" style="183" customWidth="1"/>
    <col min="8962" max="8962" width="46.85546875" style="183" customWidth="1"/>
    <col min="8963" max="8965" width="14" style="183" customWidth="1"/>
    <col min="8966" max="9216" width="9.140625" style="183"/>
    <col min="9217" max="9217" width="20.85546875" style="183" customWidth="1"/>
    <col min="9218" max="9218" width="46.85546875" style="183" customWidth="1"/>
    <col min="9219" max="9221" width="14" style="183" customWidth="1"/>
    <col min="9222" max="9472" width="9.140625" style="183"/>
    <col min="9473" max="9473" width="20.85546875" style="183" customWidth="1"/>
    <col min="9474" max="9474" width="46.85546875" style="183" customWidth="1"/>
    <col min="9475" max="9477" width="14" style="183" customWidth="1"/>
    <col min="9478" max="9728" width="9.140625" style="183"/>
    <col min="9729" max="9729" width="20.85546875" style="183" customWidth="1"/>
    <col min="9730" max="9730" width="46.85546875" style="183" customWidth="1"/>
    <col min="9731" max="9733" width="14" style="183" customWidth="1"/>
    <col min="9734" max="9984" width="9.140625" style="183"/>
    <col min="9985" max="9985" width="20.85546875" style="183" customWidth="1"/>
    <col min="9986" max="9986" width="46.85546875" style="183" customWidth="1"/>
    <col min="9987" max="9989" width="14" style="183" customWidth="1"/>
    <col min="9990" max="10240" width="9.140625" style="183"/>
    <col min="10241" max="10241" width="20.85546875" style="183" customWidth="1"/>
    <col min="10242" max="10242" width="46.85546875" style="183" customWidth="1"/>
    <col min="10243" max="10245" width="14" style="183" customWidth="1"/>
    <col min="10246" max="10496" width="9.140625" style="183"/>
    <col min="10497" max="10497" width="20.85546875" style="183" customWidth="1"/>
    <col min="10498" max="10498" width="46.85546875" style="183" customWidth="1"/>
    <col min="10499" max="10501" width="14" style="183" customWidth="1"/>
    <col min="10502" max="10752" width="9.140625" style="183"/>
    <col min="10753" max="10753" width="20.85546875" style="183" customWidth="1"/>
    <col min="10754" max="10754" width="46.85546875" style="183" customWidth="1"/>
    <col min="10755" max="10757" width="14" style="183" customWidth="1"/>
    <col min="10758" max="11008" width="9.140625" style="183"/>
    <col min="11009" max="11009" width="20.85546875" style="183" customWidth="1"/>
    <col min="11010" max="11010" width="46.85546875" style="183" customWidth="1"/>
    <col min="11011" max="11013" width="14" style="183" customWidth="1"/>
    <col min="11014" max="11264" width="9.140625" style="183"/>
    <col min="11265" max="11265" width="20.85546875" style="183" customWidth="1"/>
    <col min="11266" max="11266" width="46.85546875" style="183" customWidth="1"/>
    <col min="11267" max="11269" width="14" style="183" customWidth="1"/>
    <col min="11270" max="11520" width="9.140625" style="183"/>
    <col min="11521" max="11521" width="20.85546875" style="183" customWidth="1"/>
    <col min="11522" max="11522" width="46.85546875" style="183" customWidth="1"/>
    <col min="11523" max="11525" width="14" style="183" customWidth="1"/>
    <col min="11526" max="11776" width="9.140625" style="183"/>
    <col min="11777" max="11777" width="20.85546875" style="183" customWidth="1"/>
    <col min="11778" max="11778" width="46.85546875" style="183" customWidth="1"/>
    <col min="11779" max="11781" width="14" style="183" customWidth="1"/>
    <col min="11782" max="12032" width="9.140625" style="183"/>
    <col min="12033" max="12033" width="20.85546875" style="183" customWidth="1"/>
    <col min="12034" max="12034" width="46.85546875" style="183" customWidth="1"/>
    <col min="12035" max="12037" width="14" style="183" customWidth="1"/>
    <col min="12038" max="12288" width="9.140625" style="183"/>
    <col min="12289" max="12289" width="20.85546875" style="183" customWidth="1"/>
    <col min="12290" max="12290" width="46.85546875" style="183" customWidth="1"/>
    <col min="12291" max="12293" width="14" style="183" customWidth="1"/>
    <col min="12294" max="12544" width="9.140625" style="183"/>
    <col min="12545" max="12545" width="20.85546875" style="183" customWidth="1"/>
    <col min="12546" max="12546" width="46.85546875" style="183" customWidth="1"/>
    <col min="12547" max="12549" width="14" style="183" customWidth="1"/>
    <col min="12550" max="12800" width="9.140625" style="183"/>
    <col min="12801" max="12801" width="20.85546875" style="183" customWidth="1"/>
    <col min="12802" max="12802" width="46.85546875" style="183" customWidth="1"/>
    <col min="12803" max="12805" width="14" style="183" customWidth="1"/>
    <col min="12806" max="13056" width="9.140625" style="183"/>
    <col min="13057" max="13057" width="20.85546875" style="183" customWidth="1"/>
    <col min="13058" max="13058" width="46.85546875" style="183" customWidth="1"/>
    <col min="13059" max="13061" width="14" style="183" customWidth="1"/>
    <col min="13062" max="13312" width="9.140625" style="183"/>
    <col min="13313" max="13313" width="20.85546875" style="183" customWidth="1"/>
    <col min="13314" max="13314" width="46.85546875" style="183" customWidth="1"/>
    <col min="13315" max="13317" width="14" style="183" customWidth="1"/>
    <col min="13318" max="13568" width="9.140625" style="183"/>
    <col min="13569" max="13569" width="20.85546875" style="183" customWidth="1"/>
    <col min="13570" max="13570" width="46.85546875" style="183" customWidth="1"/>
    <col min="13571" max="13573" width="14" style="183" customWidth="1"/>
    <col min="13574" max="13824" width="9.140625" style="183"/>
    <col min="13825" max="13825" width="20.85546875" style="183" customWidth="1"/>
    <col min="13826" max="13826" width="46.85546875" style="183" customWidth="1"/>
    <col min="13827" max="13829" width="14" style="183" customWidth="1"/>
    <col min="13830" max="14080" width="9.140625" style="183"/>
    <col min="14081" max="14081" width="20.85546875" style="183" customWidth="1"/>
    <col min="14082" max="14082" width="46.85546875" style="183" customWidth="1"/>
    <col min="14083" max="14085" width="14" style="183" customWidth="1"/>
    <col min="14086" max="14336" width="9.140625" style="183"/>
    <col min="14337" max="14337" width="20.85546875" style="183" customWidth="1"/>
    <col min="14338" max="14338" width="46.85546875" style="183" customWidth="1"/>
    <col min="14339" max="14341" width="14" style="183" customWidth="1"/>
    <col min="14342" max="14592" width="9.140625" style="183"/>
    <col min="14593" max="14593" width="20.85546875" style="183" customWidth="1"/>
    <col min="14594" max="14594" width="46.85546875" style="183" customWidth="1"/>
    <col min="14595" max="14597" width="14" style="183" customWidth="1"/>
    <col min="14598" max="14848" width="9.140625" style="183"/>
    <col min="14849" max="14849" width="20.85546875" style="183" customWidth="1"/>
    <col min="14850" max="14850" width="46.85546875" style="183" customWidth="1"/>
    <col min="14851" max="14853" width="14" style="183" customWidth="1"/>
    <col min="14854" max="15104" width="9.140625" style="183"/>
    <col min="15105" max="15105" width="20.85546875" style="183" customWidth="1"/>
    <col min="15106" max="15106" width="46.85546875" style="183" customWidth="1"/>
    <col min="15107" max="15109" width="14" style="183" customWidth="1"/>
    <col min="15110" max="15360" width="9.140625" style="183"/>
    <col min="15361" max="15361" width="20.85546875" style="183" customWidth="1"/>
    <col min="15362" max="15362" width="46.85546875" style="183" customWidth="1"/>
    <col min="15363" max="15365" width="14" style="183" customWidth="1"/>
    <col min="15366" max="15616" width="9.140625" style="183"/>
    <col min="15617" max="15617" width="20.85546875" style="183" customWidth="1"/>
    <col min="15618" max="15618" width="46.85546875" style="183" customWidth="1"/>
    <col min="15619" max="15621" width="14" style="183" customWidth="1"/>
    <col min="15622" max="15872" width="9.140625" style="183"/>
    <col min="15873" max="15873" width="20.85546875" style="183" customWidth="1"/>
    <col min="15874" max="15874" width="46.85546875" style="183" customWidth="1"/>
    <col min="15875" max="15877" width="14" style="183" customWidth="1"/>
    <col min="15878" max="16128" width="9.140625" style="183"/>
    <col min="16129" max="16129" width="20.85546875" style="183" customWidth="1"/>
    <col min="16130" max="16130" width="46.85546875" style="183" customWidth="1"/>
    <col min="16131" max="16133" width="14" style="183" customWidth="1"/>
    <col min="16134" max="16384" width="9.140625" style="183"/>
  </cols>
  <sheetData>
    <row r="1" spans="1:5" ht="15.95" customHeight="1">
      <c r="B1" s="184"/>
      <c r="C1" s="185" t="s">
        <v>264</v>
      </c>
      <c r="D1" s="185"/>
      <c r="E1" s="185"/>
    </row>
    <row r="2" spans="1:5" ht="15.95" customHeight="1">
      <c r="B2" s="184" t="s">
        <v>118</v>
      </c>
      <c r="C2" s="185" t="s">
        <v>119</v>
      </c>
      <c r="D2" s="185"/>
      <c r="E2" s="185"/>
    </row>
    <row r="3" spans="1:5" ht="15.95" customHeight="1">
      <c r="C3" s="339" t="s">
        <v>263</v>
      </c>
      <c r="D3" s="339"/>
      <c r="E3" s="339"/>
    </row>
    <row r="4" spans="1:5" ht="15.95" customHeight="1">
      <c r="C4" s="186" t="s">
        <v>284</v>
      </c>
      <c r="D4" s="186"/>
      <c r="E4" s="186"/>
    </row>
    <row r="5" spans="1:5" ht="12.75" customHeight="1">
      <c r="C5" s="186"/>
      <c r="D5" s="186"/>
      <c r="E5" s="186"/>
    </row>
    <row r="6" spans="1:5" s="187" customFormat="1" ht="18.75" customHeight="1">
      <c r="A6" s="340" t="s">
        <v>120</v>
      </c>
      <c r="B6" s="340"/>
      <c r="C6" s="340"/>
      <c r="D6" s="340"/>
      <c r="E6" s="340"/>
    </row>
    <row r="7" spans="1:5" s="187" customFormat="1" ht="18.75" customHeight="1">
      <c r="A7" s="340" t="s">
        <v>260</v>
      </c>
      <c r="B7" s="340"/>
      <c r="C7" s="340"/>
      <c r="D7" s="340"/>
      <c r="E7" s="340"/>
    </row>
    <row r="8" spans="1:5" s="187" customFormat="1" ht="18.75" customHeight="1">
      <c r="A8" s="340" t="s">
        <v>298</v>
      </c>
      <c r="B8" s="340"/>
      <c r="C8" s="340"/>
      <c r="D8" s="340"/>
      <c r="E8" s="340"/>
    </row>
    <row r="10" spans="1:5" ht="15.75" thickBot="1">
      <c r="E10" s="190" t="s">
        <v>112</v>
      </c>
    </row>
    <row r="11" spans="1:5" ht="57" thickBot="1">
      <c r="A11" s="191" t="s">
        <v>121</v>
      </c>
      <c r="B11" s="192" t="s">
        <v>122</v>
      </c>
      <c r="C11" s="193" t="s">
        <v>267</v>
      </c>
      <c r="D11" s="194" t="s">
        <v>268</v>
      </c>
      <c r="E11" s="195" t="s">
        <v>290</v>
      </c>
    </row>
    <row r="12" spans="1:5" ht="20.100000000000001" customHeight="1">
      <c r="A12" s="196" t="s">
        <v>123</v>
      </c>
      <c r="B12" s="197" t="s">
        <v>124</v>
      </c>
      <c r="C12" s="198">
        <f>C13+C30+C19+C25</f>
        <v>0</v>
      </c>
      <c r="D12" s="198">
        <f>D13+D30+D19+D25</f>
        <v>0</v>
      </c>
      <c r="E12" s="199">
        <f>E13+E30+E19+E25</f>
        <v>0</v>
      </c>
    </row>
    <row r="13" spans="1:5" ht="31.5" customHeight="1">
      <c r="A13" s="204" t="s">
        <v>125</v>
      </c>
      <c r="B13" s="205" t="s">
        <v>126</v>
      </c>
      <c r="C13" s="206">
        <f>ABS(C14)-ABS(C19)-ABS(C25)</f>
        <v>0</v>
      </c>
      <c r="D13" s="206">
        <f>ABS(D14)-ABS(D19)-ABS(D25)</f>
        <v>0</v>
      </c>
      <c r="E13" s="207">
        <f>ABS(E14)-ABS(E19)-ABS(E25)</f>
        <v>0</v>
      </c>
    </row>
    <row r="14" spans="1:5" ht="31.5" customHeight="1">
      <c r="A14" s="204" t="s">
        <v>127</v>
      </c>
      <c r="B14" s="205" t="s">
        <v>128</v>
      </c>
      <c r="C14" s="206">
        <f>C16-ABS(C18)</f>
        <v>0</v>
      </c>
      <c r="D14" s="206">
        <f>D16-ABS(D18)</f>
        <v>0</v>
      </c>
      <c r="E14" s="207">
        <f>E16-ABS(E18)</f>
        <v>0</v>
      </c>
    </row>
    <row r="15" spans="1:5" ht="33.75" customHeight="1">
      <c r="A15" s="204" t="s">
        <v>129</v>
      </c>
      <c r="B15" s="205" t="s">
        <v>130</v>
      </c>
      <c r="C15" s="206">
        <f>C16</f>
        <v>0</v>
      </c>
      <c r="D15" s="206">
        <f>D16</f>
        <v>0</v>
      </c>
      <c r="E15" s="207">
        <f>E16</f>
        <v>0</v>
      </c>
    </row>
    <row r="16" spans="1:5" ht="48" customHeight="1">
      <c r="A16" s="204" t="s">
        <v>131</v>
      </c>
      <c r="B16" s="205" t="s">
        <v>132</v>
      </c>
      <c r="C16" s="206"/>
      <c r="D16" s="208"/>
      <c r="E16" s="209"/>
    </row>
    <row r="17" spans="1:5" ht="35.25" customHeight="1">
      <c r="A17" s="204" t="s">
        <v>133</v>
      </c>
      <c r="B17" s="205" t="s">
        <v>134</v>
      </c>
      <c r="C17" s="206">
        <f>C18</f>
        <v>0</v>
      </c>
      <c r="D17" s="206">
        <f>D18</f>
        <v>0</v>
      </c>
      <c r="E17" s="207">
        <f>E18</f>
        <v>0</v>
      </c>
    </row>
    <row r="18" spans="1:5" ht="46.5" customHeight="1">
      <c r="A18" s="204" t="s">
        <v>135</v>
      </c>
      <c r="B18" s="205" t="s">
        <v>136</v>
      </c>
      <c r="C18" s="206"/>
      <c r="D18" s="208"/>
      <c r="E18" s="209"/>
    </row>
    <row r="19" spans="1:5" ht="33.75" customHeight="1">
      <c r="A19" s="204" t="s">
        <v>137</v>
      </c>
      <c r="B19" s="205" t="s">
        <v>138</v>
      </c>
      <c r="C19" s="206">
        <f>C22-ABS(C24)</f>
        <v>0</v>
      </c>
      <c r="D19" s="208"/>
      <c r="E19" s="209"/>
    </row>
    <row r="20" spans="1:5" ht="45" customHeight="1">
      <c r="A20" s="210" t="s">
        <v>139</v>
      </c>
      <c r="B20" s="211" t="s">
        <v>140</v>
      </c>
      <c r="C20" s="212">
        <f>C21-ABS(C23)</f>
        <v>0</v>
      </c>
      <c r="D20" s="212">
        <f>D21-ABS(D23)</f>
        <v>0</v>
      </c>
      <c r="E20" s="213">
        <f>E21-ABS(E23)</f>
        <v>0</v>
      </c>
    </row>
    <row r="21" spans="1:5" ht="45" customHeight="1">
      <c r="A21" s="210" t="s">
        <v>141</v>
      </c>
      <c r="B21" s="205" t="s">
        <v>142</v>
      </c>
      <c r="C21" s="206">
        <f>C22</f>
        <v>0</v>
      </c>
      <c r="D21" s="206">
        <f>D22</f>
        <v>0</v>
      </c>
      <c r="E21" s="207">
        <f>E22</f>
        <v>0</v>
      </c>
    </row>
    <row r="22" spans="1:5" ht="50.25" customHeight="1">
      <c r="A22" s="210" t="s">
        <v>143</v>
      </c>
      <c r="B22" s="205" t="s">
        <v>144</v>
      </c>
      <c r="C22" s="206"/>
      <c r="D22" s="208"/>
      <c r="E22" s="209"/>
    </row>
    <row r="23" spans="1:5" ht="49.5" customHeight="1">
      <c r="A23" s="210" t="s">
        <v>145</v>
      </c>
      <c r="B23" s="205" t="s">
        <v>146</v>
      </c>
      <c r="C23" s="206">
        <f>C24</f>
        <v>0</v>
      </c>
      <c r="D23" s="206">
        <f>D24</f>
        <v>0</v>
      </c>
      <c r="E23" s="207">
        <f>E24</f>
        <v>0</v>
      </c>
    </row>
    <row r="24" spans="1:5" ht="48.75" customHeight="1">
      <c r="A24" s="210" t="s">
        <v>147</v>
      </c>
      <c r="B24" s="205" t="s">
        <v>148</v>
      </c>
      <c r="C24" s="206"/>
      <c r="D24" s="208"/>
      <c r="E24" s="209"/>
    </row>
    <row r="25" spans="1:5" ht="30.75" customHeight="1">
      <c r="A25" s="200" t="s">
        <v>149</v>
      </c>
      <c r="B25" s="201" t="s">
        <v>150</v>
      </c>
      <c r="C25" s="202">
        <f>ABS(C27)-ABS(C29)</f>
        <v>0</v>
      </c>
      <c r="D25" s="202">
        <f>ABS(D27)-D29</f>
        <v>0</v>
      </c>
      <c r="E25" s="203">
        <f>ABS(E27)-E29</f>
        <v>0</v>
      </c>
    </row>
    <row r="26" spans="1:5" ht="31.5" customHeight="1">
      <c r="A26" s="210" t="s">
        <v>151</v>
      </c>
      <c r="B26" s="211" t="s">
        <v>152</v>
      </c>
      <c r="C26" s="206">
        <f>C27</f>
        <v>0</v>
      </c>
      <c r="D26" s="206">
        <f>D27</f>
        <v>0</v>
      </c>
      <c r="E26" s="207">
        <f>E27</f>
        <v>0</v>
      </c>
    </row>
    <row r="27" spans="1:5" ht="94.5" customHeight="1">
      <c r="A27" s="210" t="s">
        <v>153</v>
      </c>
      <c r="B27" s="205" t="s">
        <v>154</v>
      </c>
      <c r="C27" s="206"/>
      <c r="D27" s="208"/>
      <c r="E27" s="209"/>
    </row>
    <row r="28" spans="1:5" ht="35.25" customHeight="1">
      <c r="A28" s="210" t="s">
        <v>155</v>
      </c>
      <c r="B28" s="205" t="s">
        <v>156</v>
      </c>
      <c r="C28" s="206">
        <f>C29</f>
        <v>0</v>
      </c>
      <c r="D28" s="206">
        <f>D29</f>
        <v>0</v>
      </c>
      <c r="E28" s="207">
        <f>E29</f>
        <v>0</v>
      </c>
    </row>
    <row r="29" spans="1:5" ht="51" customHeight="1">
      <c r="A29" s="210" t="s">
        <v>157</v>
      </c>
      <c r="B29" s="205" t="s">
        <v>158</v>
      </c>
      <c r="C29" s="206"/>
      <c r="D29" s="208"/>
      <c r="E29" s="209"/>
    </row>
    <row r="30" spans="1:5" ht="27" customHeight="1">
      <c r="A30" s="204" t="s">
        <v>125</v>
      </c>
      <c r="B30" s="205" t="s">
        <v>159</v>
      </c>
      <c r="C30" s="258">
        <f t="shared" ref="C30:E31" si="0">C36-ABS(C32)</f>
        <v>0</v>
      </c>
      <c r="D30" s="258">
        <f t="shared" si="0"/>
        <v>0</v>
      </c>
      <c r="E30" s="259">
        <f t="shared" si="0"/>
        <v>0</v>
      </c>
    </row>
    <row r="31" spans="1:5" ht="33.75" customHeight="1">
      <c r="A31" s="210" t="s">
        <v>160</v>
      </c>
      <c r="B31" s="205" t="s">
        <v>161</v>
      </c>
      <c r="C31" s="258">
        <f t="shared" si="0"/>
        <v>0</v>
      </c>
      <c r="D31" s="258">
        <f t="shared" si="0"/>
        <v>0</v>
      </c>
      <c r="E31" s="258">
        <f t="shared" si="0"/>
        <v>0</v>
      </c>
    </row>
    <row r="32" spans="1:5" ht="36.75" customHeight="1">
      <c r="A32" s="210" t="s">
        <v>162</v>
      </c>
      <c r="B32" s="211" t="s">
        <v>163</v>
      </c>
      <c r="C32" s="258">
        <f t="shared" ref="C32:E33" si="1">C33</f>
        <v>10743648.720000001</v>
      </c>
      <c r="D32" s="258">
        <f t="shared" si="1"/>
        <v>14376398.93</v>
      </c>
      <c r="E32" s="258">
        <f t="shared" si="1"/>
        <v>8940016.9299999997</v>
      </c>
    </row>
    <row r="33" spans="1:5" ht="27" customHeight="1">
      <c r="A33" s="210" t="s">
        <v>265</v>
      </c>
      <c r="B33" s="211" t="s">
        <v>163</v>
      </c>
      <c r="C33" s="258">
        <f t="shared" si="1"/>
        <v>10743648.720000001</v>
      </c>
      <c r="D33" s="258">
        <f t="shared" si="1"/>
        <v>14376398.93</v>
      </c>
      <c r="E33" s="258">
        <f t="shared" si="1"/>
        <v>8940016.9299999997</v>
      </c>
    </row>
    <row r="34" spans="1:5" ht="33" customHeight="1">
      <c r="A34" s="210" t="s">
        <v>164</v>
      </c>
      <c r="B34" s="211" t="s">
        <v>165</v>
      </c>
      <c r="C34" s="258">
        <f>C35</f>
        <v>10743648.720000001</v>
      </c>
      <c r="D34" s="258">
        <v>14376398.93</v>
      </c>
      <c r="E34" s="258">
        <v>8940016.9299999997</v>
      </c>
    </row>
    <row r="35" spans="1:5" ht="35.25" customHeight="1">
      <c r="A35" s="210" t="s">
        <v>166</v>
      </c>
      <c r="B35" s="205" t="s">
        <v>167</v>
      </c>
      <c r="C35" s="258">
        <v>10743648.720000001</v>
      </c>
      <c r="D35" s="258">
        <f t="shared" ref="D35:E38" si="2">D36</f>
        <v>14376398.93</v>
      </c>
      <c r="E35" s="258">
        <f t="shared" si="2"/>
        <v>8940016.9299999997</v>
      </c>
    </row>
    <row r="36" spans="1:5" ht="27" customHeight="1">
      <c r="A36" s="210" t="s">
        <v>168</v>
      </c>
      <c r="B36" s="211" t="s">
        <v>169</v>
      </c>
      <c r="C36" s="258">
        <f>C37</f>
        <v>10743648.720000001</v>
      </c>
      <c r="D36" s="258">
        <f t="shared" si="2"/>
        <v>14376398.93</v>
      </c>
      <c r="E36" s="258">
        <f t="shared" si="2"/>
        <v>8940016.9299999997</v>
      </c>
    </row>
    <row r="37" spans="1:5" ht="27" customHeight="1">
      <c r="A37" s="204" t="s">
        <v>170</v>
      </c>
      <c r="B37" s="205" t="s">
        <v>171</v>
      </c>
      <c r="C37" s="258">
        <f>C38</f>
        <v>10743648.720000001</v>
      </c>
      <c r="D37" s="258">
        <f t="shared" si="2"/>
        <v>14376398.93</v>
      </c>
      <c r="E37" s="258">
        <f t="shared" si="2"/>
        <v>8940016.9299999997</v>
      </c>
    </row>
    <row r="38" spans="1:5" ht="34.5" customHeight="1">
      <c r="A38" s="210" t="s">
        <v>172</v>
      </c>
      <c r="B38" s="211" t="s">
        <v>173</v>
      </c>
      <c r="C38" s="258">
        <f>C39</f>
        <v>10743648.720000001</v>
      </c>
      <c r="D38" s="258">
        <f t="shared" si="2"/>
        <v>14376398.93</v>
      </c>
      <c r="E38" s="258">
        <f t="shared" si="2"/>
        <v>8940016.9299999997</v>
      </c>
    </row>
    <row r="39" spans="1:5" ht="31.5" customHeight="1" thickBot="1">
      <c r="A39" s="214" t="s">
        <v>174</v>
      </c>
      <c r="B39" s="215" t="s">
        <v>175</v>
      </c>
      <c r="C39" s="258">
        <v>10743648.720000001</v>
      </c>
      <c r="D39" s="258">
        <v>14376398.93</v>
      </c>
      <c r="E39" s="258">
        <v>8940016.9299999997</v>
      </c>
    </row>
  </sheetData>
  <mergeCells count="4">
    <mergeCell ref="C3:E3"/>
    <mergeCell ref="A6:E6"/>
    <mergeCell ref="A7:E7"/>
    <mergeCell ref="A8:E8"/>
  </mergeCells>
  <pageMargins left="0.35433070866141736" right="0.35433070866141736" top="0.39370078740157483" bottom="0.35433070866141736" header="0.15748031496062992" footer="0.51181102362204722"/>
  <pageSetup paperSize="9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19"/>
  <sheetViews>
    <sheetView showGridLines="0" tabSelected="1" view="pageBreakPreview" zoomScaleSheetLayoutView="100" workbookViewId="0">
      <selection activeCell="M8" sqref="C8:Z118"/>
    </sheetView>
  </sheetViews>
  <sheetFormatPr defaultColWidth="9.140625" defaultRowHeight="12.75"/>
  <cols>
    <col min="1" max="1" width="0.5703125" style="1" customWidth="1"/>
    <col min="2" max="12" width="0" style="1" hidden="1" customWidth="1"/>
    <col min="13" max="13" width="50" style="1" customWidth="1"/>
    <col min="14" max="14" width="7.140625" style="1" customWidth="1"/>
    <col min="15" max="15" width="5.42578125" style="1" customWidth="1"/>
    <col min="16" max="16" width="5.28515625" style="1" customWidth="1"/>
    <col min="17" max="17" width="0" style="1" hidden="1" customWidth="1"/>
    <col min="18" max="18" width="3.28515625" style="1" customWidth="1"/>
    <col min="19" max="19" width="2.5703125" style="1" customWidth="1"/>
    <col min="20" max="20" width="3.28515625" style="1" customWidth="1"/>
    <col min="21" max="21" width="6.85546875" style="1" customWidth="1"/>
    <col min="22" max="22" width="7.7109375" style="1" customWidth="1"/>
    <col min="23" max="23" width="0" style="1" hidden="1" customWidth="1"/>
    <col min="24" max="24" width="14.85546875" style="1" customWidth="1"/>
    <col min="25" max="25" width="15.85546875" style="1" customWidth="1"/>
    <col min="26" max="26" width="16.28515625" style="1" customWidth="1"/>
    <col min="27" max="27" width="0" style="1" hidden="1" customWidth="1"/>
    <col min="28" max="28" width="1.140625" style="1" customWidth="1"/>
    <col min="29" max="256" width="9.140625" style="1" customWidth="1"/>
    <col min="257" max="16384" width="9.140625" style="1"/>
  </cols>
  <sheetData>
    <row r="1" spans="1:28" ht="12.75" customHeight="1">
      <c r="A1" s="74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2"/>
      <c r="Z1" s="2"/>
      <c r="AA1" s="3"/>
      <c r="AB1" s="2"/>
    </row>
    <row r="2" spans="1:28" ht="12.75" customHeight="1">
      <c r="A2" s="74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5" t="s">
        <v>266</v>
      </c>
      <c r="W2" s="73"/>
      <c r="X2" s="2"/>
      <c r="Y2" s="72"/>
      <c r="Z2" s="2"/>
      <c r="AA2" s="3"/>
      <c r="AB2" s="2"/>
    </row>
    <row r="3" spans="1:28" ht="12.75" customHeight="1">
      <c r="A3" s="74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242"/>
      <c r="N3" s="243"/>
      <c r="O3" s="244"/>
      <c r="P3" s="73"/>
      <c r="Q3" s="73"/>
      <c r="R3" s="73"/>
      <c r="S3" s="73"/>
      <c r="T3" s="73"/>
      <c r="U3" s="73"/>
      <c r="V3" s="75" t="s">
        <v>114</v>
      </c>
      <c r="W3" s="73"/>
      <c r="X3" s="2"/>
      <c r="Y3" s="72"/>
      <c r="Z3" s="2"/>
      <c r="AA3" s="3"/>
      <c r="AB3" s="2"/>
    </row>
    <row r="4" spans="1:28" ht="12.75" customHeight="1">
      <c r="A4" s="74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242"/>
      <c r="N4" s="243"/>
      <c r="O4" s="243"/>
      <c r="P4" s="73"/>
      <c r="Q4" s="73"/>
      <c r="R4" s="73"/>
      <c r="S4" s="73"/>
      <c r="T4" s="73"/>
      <c r="U4" s="73"/>
      <c r="V4" s="75" t="s">
        <v>113</v>
      </c>
      <c r="W4" s="73"/>
      <c r="X4" s="2"/>
      <c r="Y4" s="72"/>
      <c r="Z4" s="3"/>
      <c r="AA4" s="3"/>
      <c r="AB4" s="2"/>
    </row>
    <row r="5" spans="1:28" ht="12.75" customHeight="1">
      <c r="A5" s="74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4"/>
      <c r="O5" s="4"/>
      <c r="P5" s="2"/>
      <c r="Q5" s="76"/>
      <c r="R5" s="78"/>
      <c r="S5" s="76"/>
      <c r="T5" s="76"/>
      <c r="U5" s="76"/>
      <c r="V5" s="75" t="s">
        <v>262</v>
      </c>
      <c r="W5" s="77"/>
      <c r="X5" s="2"/>
      <c r="Y5" s="76"/>
      <c r="Z5" s="70"/>
      <c r="AA5" s="3"/>
      <c r="AB5" s="2"/>
    </row>
    <row r="6" spans="1:28" ht="12.75" customHeight="1">
      <c r="A6" s="74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5" t="s">
        <v>288</v>
      </c>
      <c r="W6" s="73"/>
      <c r="X6" s="2"/>
      <c r="Y6" s="72"/>
      <c r="Z6" s="2"/>
      <c r="AA6" s="3"/>
      <c r="AB6" s="2"/>
    </row>
    <row r="7" spans="1:28" ht="3" customHeight="1">
      <c r="A7" s="74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2"/>
      <c r="Z7" s="3"/>
      <c r="AA7" s="3"/>
      <c r="AB7" s="2"/>
    </row>
    <row r="8" spans="1:28" ht="12.75" customHeight="1">
      <c r="A8" s="67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3"/>
      <c r="AB8" s="2"/>
    </row>
    <row r="9" spans="1:28" ht="12.75" customHeight="1">
      <c r="A9" s="71" t="s">
        <v>248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3"/>
      <c r="AB9" s="2"/>
    </row>
    <row r="10" spans="1:28" ht="12.75" customHeight="1">
      <c r="A10" s="71" t="s">
        <v>289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3"/>
      <c r="AB10" s="2"/>
    </row>
    <row r="11" spans="1:28" ht="6.75" customHeight="1" thickBot="1">
      <c r="A11" s="69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3"/>
      <c r="AB11" s="2"/>
    </row>
    <row r="12" spans="1:28" ht="12.75" hidden="1" customHeight="1" thickBot="1">
      <c r="A12" s="67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4"/>
      <c r="Z12" s="8" t="s">
        <v>112</v>
      </c>
      <c r="AA12" s="3"/>
      <c r="AB12" s="2"/>
    </row>
    <row r="13" spans="1:28" ht="45.75" customHeight="1" thickBot="1">
      <c r="A13" s="7"/>
      <c r="B13" s="63"/>
      <c r="C13" s="63"/>
      <c r="D13" s="63"/>
      <c r="E13" s="63"/>
      <c r="F13" s="63"/>
      <c r="G13" s="63"/>
      <c r="H13" s="63"/>
      <c r="I13" s="63"/>
      <c r="J13" s="63"/>
      <c r="K13" s="62"/>
      <c r="L13" s="61"/>
      <c r="M13" s="57" t="s">
        <v>111</v>
      </c>
      <c r="N13" s="59" t="s">
        <v>110</v>
      </c>
      <c r="O13" s="58" t="s">
        <v>109</v>
      </c>
      <c r="P13" s="58" t="s">
        <v>108</v>
      </c>
      <c r="Q13" s="60" t="s">
        <v>107</v>
      </c>
      <c r="R13" s="367" t="s">
        <v>106</v>
      </c>
      <c r="S13" s="367"/>
      <c r="T13" s="367"/>
      <c r="U13" s="367"/>
      <c r="V13" s="59" t="s">
        <v>105</v>
      </c>
      <c r="W13" s="58" t="s">
        <v>104</v>
      </c>
      <c r="X13" s="58" t="s">
        <v>267</v>
      </c>
      <c r="Y13" s="324" t="s">
        <v>268</v>
      </c>
      <c r="Z13" s="56" t="s">
        <v>290</v>
      </c>
      <c r="AA13" s="55"/>
      <c r="AB13" s="3"/>
    </row>
    <row r="14" spans="1:28" ht="13.5" customHeight="1" thickBot="1">
      <c r="A14" s="46"/>
      <c r="B14" s="54"/>
      <c r="C14" s="53"/>
      <c r="D14" s="52"/>
      <c r="E14" s="51"/>
      <c r="F14" s="51"/>
      <c r="G14" s="51"/>
      <c r="H14" s="51"/>
      <c r="I14" s="51"/>
      <c r="J14" s="51"/>
      <c r="K14" s="51"/>
      <c r="L14" s="50"/>
      <c r="M14" s="47">
        <v>1</v>
      </c>
      <c r="N14" s="47">
        <v>2</v>
      </c>
      <c r="O14" s="47">
        <v>3</v>
      </c>
      <c r="P14" s="47">
        <v>4</v>
      </c>
      <c r="Q14" s="49">
        <v>5</v>
      </c>
      <c r="R14" s="368">
        <v>5</v>
      </c>
      <c r="S14" s="368"/>
      <c r="T14" s="368"/>
      <c r="U14" s="368"/>
      <c r="V14" s="48">
        <v>6</v>
      </c>
      <c r="W14" s="47">
        <v>7</v>
      </c>
      <c r="X14" s="47">
        <v>7</v>
      </c>
      <c r="Y14" s="47">
        <v>8</v>
      </c>
      <c r="Z14" s="47">
        <v>9</v>
      </c>
      <c r="AA14" s="46"/>
      <c r="AB14" s="3"/>
    </row>
    <row r="15" spans="1:28" ht="50.25" customHeight="1">
      <c r="A15" s="21"/>
      <c r="B15" s="20"/>
      <c r="C15" s="369" t="s">
        <v>246</v>
      </c>
      <c r="D15" s="370"/>
      <c r="E15" s="370"/>
      <c r="F15" s="370"/>
      <c r="G15" s="370"/>
      <c r="H15" s="370"/>
      <c r="I15" s="370"/>
      <c r="J15" s="370"/>
      <c r="K15" s="370"/>
      <c r="L15" s="370"/>
      <c r="M15" s="371"/>
      <c r="N15" s="96">
        <v>39</v>
      </c>
      <c r="O15" s="97" t="s">
        <v>1</v>
      </c>
      <c r="P15" s="98" t="s">
        <v>1</v>
      </c>
      <c r="Q15" s="99" t="s">
        <v>1</v>
      </c>
      <c r="R15" s="100" t="s">
        <v>1</v>
      </c>
      <c r="S15" s="101" t="s">
        <v>1</v>
      </c>
      <c r="T15" s="100" t="s">
        <v>1</v>
      </c>
      <c r="U15" s="102" t="s">
        <v>1</v>
      </c>
      <c r="V15" s="155"/>
      <c r="W15" s="156"/>
      <c r="X15" s="157"/>
      <c r="Y15" s="157"/>
      <c r="Z15" s="267"/>
      <c r="AA15" s="8"/>
      <c r="AB15" s="3"/>
    </row>
    <row r="16" spans="1:28" ht="23.25" customHeight="1">
      <c r="A16" s="21"/>
      <c r="B16" s="20"/>
      <c r="C16" s="103"/>
      <c r="D16" s="349" t="s">
        <v>103</v>
      </c>
      <c r="E16" s="357"/>
      <c r="F16" s="357"/>
      <c r="G16" s="357"/>
      <c r="H16" s="357"/>
      <c r="I16" s="357"/>
      <c r="J16" s="357"/>
      <c r="K16" s="357"/>
      <c r="L16" s="357"/>
      <c r="M16" s="372"/>
      <c r="N16" s="45">
        <v>39</v>
      </c>
      <c r="O16" s="44">
        <v>1</v>
      </c>
      <c r="P16" s="43" t="s">
        <v>1</v>
      </c>
      <c r="Q16" s="12" t="s">
        <v>1</v>
      </c>
      <c r="R16" s="41" t="s">
        <v>1</v>
      </c>
      <c r="S16" s="42" t="s">
        <v>1</v>
      </c>
      <c r="T16" s="41" t="s">
        <v>1</v>
      </c>
      <c r="U16" s="40" t="s">
        <v>1</v>
      </c>
      <c r="V16" s="158"/>
      <c r="W16" s="159"/>
      <c r="X16" s="160">
        <f>X17+X21+X42+X38</f>
        <v>6410600</v>
      </c>
      <c r="Y16" s="160">
        <f>Y17+Y21+Y42</f>
        <v>5576137</v>
      </c>
      <c r="Z16" s="175">
        <f>Z17+Z21+Z42</f>
        <v>5246355</v>
      </c>
      <c r="AA16" s="8"/>
      <c r="AB16" s="3"/>
    </row>
    <row r="17" spans="1:28" ht="51.75" customHeight="1">
      <c r="A17" s="21"/>
      <c r="B17" s="20"/>
      <c r="C17" s="104"/>
      <c r="D17" s="29"/>
      <c r="E17" s="352" t="s">
        <v>102</v>
      </c>
      <c r="F17" s="353"/>
      <c r="G17" s="353"/>
      <c r="H17" s="353"/>
      <c r="I17" s="353"/>
      <c r="J17" s="353"/>
      <c r="K17" s="353"/>
      <c r="L17" s="353"/>
      <c r="M17" s="356"/>
      <c r="N17" s="89">
        <v>39</v>
      </c>
      <c r="O17" s="90">
        <v>1</v>
      </c>
      <c r="P17" s="91">
        <v>2</v>
      </c>
      <c r="Q17" s="88" t="s">
        <v>1</v>
      </c>
      <c r="R17" s="92" t="s">
        <v>1</v>
      </c>
      <c r="S17" s="93" t="s">
        <v>1</v>
      </c>
      <c r="T17" s="92" t="s">
        <v>1</v>
      </c>
      <c r="U17" s="94" t="s">
        <v>1</v>
      </c>
      <c r="V17" s="161"/>
      <c r="W17" s="162"/>
      <c r="X17" s="163">
        <f t="shared" ref="X17:Z19" si="0">X18</f>
        <v>801276</v>
      </c>
      <c r="Y17" s="163">
        <f t="shared" si="0"/>
        <v>801276</v>
      </c>
      <c r="Z17" s="268">
        <f t="shared" si="0"/>
        <v>801276</v>
      </c>
      <c r="AA17" s="8"/>
      <c r="AB17" s="3"/>
    </row>
    <row r="18" spans="1:28" ht="64.5" customHeight="1">
      <c r="A18" s="21"/>
      <c r="B18" s="20"/>
      <c r="C18" s="104"/>
      <c r="D18" s="278"/>
      <c r="E18" s="28"/>
      <c r="F18" s="344" t="s">
        <v>247</v>
      </c>
      <c r="G18" s="344"/>
      <c r="H18" s="344"/>
      <c r="I18" s="345"/>
      <c r="J18" s="345"/>
      <c r="K18" s="345"/>
      <c r="L18" s="345"/>
      <c r="M18" s="346"/>
      <c r="N18" s="27">
        <v>39</v>
      </c>
      <c r="O18" s="26">
        <v>1</v>
      </c>
      <c r="P18" s="25">
        <v>2</v>
      </c>
      <c r="Q18" s="12" t="s">
        <v>71</v>
      </c>
      <c r="R18" s="23">
        <v>86</v>
      </c>
      <c r="S18" s="24" t="s">
        <v>5</v>
      </c>
      <c r="T18" s="23">
        <v>0</v>
      </c>
      <c r="U18" s="22" t="s">
        <v>3</v>
      </c>
      <c r="V18" s="164"/>
      <c r="W18" s="159"/>
      <c r="X18" s="165">
        <f t="shared" si="0"/>
        <v>801276</v>
      </c>
      <c r="Y18" s="165">
        <f t="shared" si="0"/>
        <v>801276</v>
      </c>
      <c r="Z18" s="257">
        <f t="shared" si="0"/>
        <v>801276</v>
      </c>
      <c r="AA18" s="8"/>
      <c r="AB18" s="3"/>
    </row>
    <row r="19" spans="1:28" ht="52.5" customHeight="1">
      <c r="A19" s="21"/>
      <c r="B19" s="20"/>
      <c r="C19" s="104"/>
      <c r="D19" s="278"/>
      <c r="E19" s="18"/>
      <c r="F19" s="16"/>
      <c r="G19" s="16"/>
      <c r="H19" s="16"/>
      <c r="I19" s="344" t="s">
        <v>271</v>
      </c>
      <c r="J19" s="345"/>
      <c r="K19" s="345"/>
      <c r="L19" s="345"/>
      <c r="M19" s="346"/>
      <c r="N19" s="27">
        <v>39</v>
      </c>
      <c r="O19" s="26">
        <v>1</v>
      </c>
      <c r="P19" s="25">
        <v>2</v>
      </c>
      <c r="Q19" s="12" t="s">
        <v>101</v>
      </c>
      <c r="R19" s="23">
        <v>86</v>
      </c>
      <c r="S19" s="24" t="s">
        <v>5</v>
      </c>
      <c r="T19" s="23">
        <v>1</v>
      </c>
      <c r="U19" s="22">
        <v>10000</v>
      </c>
      <c r="V19" s="164"/>
      <c r="W19" s="159"/>
      <c r="X19" s="165">
        <f t="shared" si="0"/>
        <v>801276</v>
      </c>
      <c r="Y19" s="165">
        <f t="shared" si="0"/>
        <v>801276</v>
      </c>
      <c r="Z19" s="257">
        <f t="shared" si="0"/>
        <v>801276</v>
      </c>
      <c r="AA19" s="8"/>
      <c r="AB19" s="3"/>
    </row>
    <row r="20" spans="1:28" ht="40.5" customHeight="1">
      <c r="A20" s="21"/>
      <c r="B20" s="20"/>
      <c r="C20" s="104"/>
      <c r="D20" s="278"/>
      <c r="E20" s="35"/>
      <c r="F20" s="275"/>
      <c r="G20" s="275"/>
      <c r="H20" s="275"/>
      <c r="I20" s="280"/>
      <c r="J20" s="350" t="s">
        <v>78</v>
      </c>
      <c r="K20" s="350"/>
      <c r="L20" s="350"/>
      <c r="M20" s="351"/>
      <c r="N20" s="15">
        <v>39</v>
      </c>
      <c r="O20" s="14">
        <v>1</v>
      </c>
      <c r="P20" s="13">
        <v>2</v>
      </c>
      <c r="Q20" s="12" t="s">
        <v>101</v>
      </c>
      <c r="R20" s="10">
        <v>86</v>
      </c>
      <c r="S20" s="11" t="s">
        <v>5</v>
      </c>
      <c r="T20" s="10">
        <v>1</v>
      </c>
      <c r="U20" s="9" t="s">
        <v>100</v>
      </c>
      <c r="V20" s="255" t="s">
        <v>77</v>
      </c>
      <c r="W20" s="159"/>
      <c r="X20" s="256">
        <v>801276</v>
      </c>
      <c r="Y20" s="256">
        <v>801276</v>
      </c>
      <c r="Z20" s="256">
        <v>801276</v>
      </c>
      <c r="AA20" s="8"/>
      <c r="AB20" s="3"/>
    </row>
    <row r="21" spans="1:28" ht="70.5" customHeight="1">
      <c r="A21" s="21"/>
      <c r="B21" s="20"/>
      <c r="C21" s="104"/>
      <c r="D21" s="278"/>
      <c r="E21" s="352" t="s">
        <v>99</v>
      </c>
      <c r="F21" s="353"/>
      <c r="G21" s="353"/>
      <c r="H21" s="353"/>
      <c r="I21" s="353"/>
      <c r="J21" s="354"/>
      <c r="K21" s="354"/>
      <c r="L21" s="354"/>
      <c r="M21" s="355"/>
      <c r="N21" s="85">
        <v>39</v>
      </c>
      <c r="O21" s="86">
        <v>1</v>
      </c>
      <c r="P21" s="87">
        <v>4</v>
      </c>
      <c r="Q21" s="88" t="s">
        <v>1</v>
      </c>
      <c r="R21" s="105" t="s">
        <v>1</v>
      </c>
      <c r="S21" s="106" t="s">
        <v>1</v>
      </c>
      <c r="T21" s="105" t="s">
        <v>1</v>
      </c>
      <c r="U21" s="107" t="s">
        <v>1</v>
      </c>
      <c r="V21" s="166"/>
      <c r="W21" s="162"/>
      <c r="X21" s="167">
        <f t="shared" ref="X21:Z23" si="1">X22</f>
        <v>4772756</v>
      </c>
      <c r="Y21" s="167">
        <f t="shared" si="1"/>
        <v>4767756</v>
      </c>
      <c r="Z21" s="167">
        <f t="shared" si="1"/>
        <v>4437974</v>
      </c>
      <c r="AA21" s="8"/>
      <c r="AB21" s="3"/>
    </row>
    <row r="22" spans="1:28" ht="67.5" customHeight="1">
      <c r="A22" s="21"/>
      <c r="B22" s="20"/>
      <c r="C22" s="104"/>
      <c r="D22" s="278"/>
      <c r="E22" s="28"/>
      <c r="F22" s="344" t="s">
        <v>247</v>
      </c>
      <c r="G22" s="344"/>
      <c r="H22" s="345"/>
      <c r="I22" s="345"/>
      <c r="J22" s="345"/>
      <c r="K22" s="345"/>
      <c r="L22" s="345"/>
      <c r="M22" s="346"/>
      <c r="N22" s="27">
        <v>39</v>
      </c>
      <c r="O22" s="26">
        <v>1</v>
      </c>
      <c r="P22" s="25">
        <v>4</v>
      </c>
      <c r="Q22" s="12" t="s">
        <v>82</v>
      </c>
      <c r="R22" s="23" t="s">
        <v>75</v>
      </c>
      <c r="S22" s="24" t="s">
        <v>5</v>
      </c>
      <c r="T22" s="23" t="s">
        <v>4</v>
      </c>
      <c r="U22" s="22" t="s">
        <v>3</v>
      </c>
      <c r="V22" s="164"/>
      <c r="W22" s="159"/>
      <c r="X22" s="165">
        <f>X23+X29+X32+X27+X35</f>
        <v>4772756</v>
      </c>
      <c r="Y22" s="165">
        <f>Y23+Y29+Y32</f>
        <v>4767756</v>
      </c>
      <c r="Z22" s="257">
        <f>Z23+Z29+Z32</f>
        <v>4437974</v>
      </c>
      <c r="AA22" s="8"/>
      <c r="AB22" s="3"/>
    </row>
    <row r="23" spans="1:28" ht="29.25" customHeight="1">
      <c r="A23" s="21"/>
      <c r="B23" s="20"/>
      <c r="C23" s="104"/>
      <c r="D23" s="278"/>
      <c r="E23" s="18"/>
      <c r="F23" s="16"/>
      <c r="G23" s="16"/>
      <c r="H23" s="344" t="s">
        <v>98</v>
      </c>
      <c r="I23" s="345"/>
      <c r="J23" s="345"/>
      <c r="K23" s="345"/>
      <c r="L23" s="345"/>
      <c r="M23" s="346"/>
      <c r="N23" s="27">
        <v>39</v>
      </c>
      <c r="O23" s="26">
        <v>1</v>
      </c>
      <c r="P23" s="25">
        <v>4</v>
      </c>
      <c r="Q23" s="12" t="s">
        <v>97</v>
      </c>
      <c r="R23" s="23" t="s">
        <v>75</v>
      </c>
      <c r="S23" s="24" t="s">
        <v>5</v>
      </c>
      <c r="T23" s="23" t="s">
        <v>6</v>
      </c>
      <c r="U23" s="22" t="s">
        <v>3</v>
      </c>
      <c r="V23" s="164"/>
      <c r="W23" s="159"/>
      <c r="X23" s="165">
        <f t="shared" si="1"/>
        <v>4554756</v>
      </c>
      <c r="Y23" s="165">
        <f t="shared" si="1"/>
        <v>4742756</v>
      </c>
      <c r="Z23" s="257">
        <f t="shared" si="1"/>
        <v>4412974</v>
      </c>
      <c r="AA23" s="8"/>
      <c r="AB23" s="3"/>
    </row>
    <row r="24" spans="1:28" ht="34.5" customHeight="1">
      <c r="A24" s="21"/>
      <c r="B24" s="20"/>
      <c r="C24" s="104"/>
      <c r="D24" s="278"/>
      <c r="E24" s="18"/>
      <c r="F24" s="282"/>
      <c r="G24" s="282"/>
      <c r="H24" s="16"/>
      <c r="I24" s="344" t="s">
        <v>96</v>
      </c>
      <c r="J24" s="345"/>
      <c r="K24" s="345"/>
      <c r="L24" s="345"/>
      <c r="M24" s="346"/>
      <c r="N24" s="27">
        <v>39</v>
      </c>
      <c r="O24" s="26">
        <v>1</v>
      </c>
      <c r="P24" s="25">
        <v>4</v>
      </c>
      <c r="Q24" s="12" t="s">
        <v>95</v>
      </c>
      <c r="R24" s="23" t="s">
        <v>75</v>
      </c>
      <c r="S24" s="24" t="s">
        <v>5</v>
      </c>
      <c r="T24" s="23" t="s">
        <v>6</v>
      </c>
      <c r="U24" s="22" t="s">
        <v>94</v>
      </c>
      <c r="V24" s="164"/>
      <c r="W24" s="159"/>
      <c r="X24" s="165">
        <f>X25+X26</f>
        <v>4554756</v>
      </c>
      <c r="Y24" s="165">
        <f>Y25+Y26</f>
        <v>4742756</v>
      </c>
      <c r="Z24" s="257">
        <f>Z25+Z26</f>
        <v>4412974</v>
      </c>
      <c r="AA24" s="8"/>
      <c r="AB24" s="3"/>
    </row>
    <row r="25" spans="1:28" ht="35.25" customHeight="1">
      <c r="A25" s="21"/>
      <c r="B25" s="20"/>
      <c r="C25" s="104"/>
      <c r="D25" s="19"/>
      <c r="E25" s="18"/>
      <c r="F25" s="17"/>
      <c r="G25" s="17"/>
      <c r="H25" s="17"/>
      <c r="I25" s="16"/>
      <c r="J25" s="347" t="s">
        <v>78</v>
      </c>
      <c r="K25" s="347"/>
      <c r="L25" s="347"/>
      <c r="M25" s="348"/>
      <c r="N25" s="27">
        <v>39</v>
      </c>
      <c r="O25" s="26">
        <v>1</v>
      </c>
      <c r="P25" s="25">
        <v>4</v>
      </c>
      <c r="Q25" s="12" t="s">
        <v>95</v>
      </c>
      <c r="R25" s="23" t="s">
        <v>75</v>
      </c>
      <c r="S25" s="24" t="s">
        <v>5</v>
      </c>
      <c r="T25" s="23" t="s">
        <v>6</v>
      </c>
      <c r="U25" s="22" t="s">
        <v>94</v>
      </c>
      <c r="V25" s="164" t="s">
        <v>77</v>
      </c>
      <c r="W25" s="159"/>
      <c r="X25" s="165">
        <v>3224974</v>
      </c>
      <c r="Y25" s="165">
        <v>3412974</v>
      </c>
      <c r="Z25" s="165">
        <v>3412974</v>
      </c>
      <c r="AA25" s="8"/>
      <c r="AB25" s="3"/>
    </row>
    <row r="26" spans="1:28" ht="48" customHeight="1">
      <c r="A26" s="21"/>
      <c r="B26" s="20"/>
      <c r="C26" s="104"/>
      <c r="D26" s="19"/>
      <c r="E26" s="35"/>
      <c r="F26" s="34"/>
      <c r="G26" s="34"/>
      <c r="H26" s="34"/>
      <c r="I26" s="34"/>
      <c r="J26" s="350" t="s">
        <v>26</v>
      </c>
      <c r="K26" s="350"/>
      <c r="L26" s="350"/>
      <c r="M26" s="351"/>
      <c r="N26" s="15">
        <v>39</v>
      </c>
      <c r="O26" s="14">
        <v>1</v>
      </c>
      <c r="P26" s="13">
        <v>4</v>
      </c>
      <c r="Q26" s="12" t="s">
        <v>95</v>
      </c>
      <c r="R26" s="10" t="s">
        <v>75</v>
      </c>
      <c r="S26" s="11" t="s">
        <v>5</v>
      </c>
      <c r="T26" s="10" t="s">
        <v>6</v>
      </c>
      <c r="U26" s="9" t="s">
        <v>94</v>
      </c>
      <c r="V26" s="255" t="s">
        <v>23</v>
      </c>
      <c r="W26" s="159"/>
      <c r="X26" s="256">
        <v>1329782</v>
      </c>
      <c r="Y26" s="256">
        <v>1329782</v>
      </c>
      <c r="Z26" s="256">
        <v>1000000</v>
      </c>
      <c r="AA26" s="8"/>
      <c r="AB26" s="3"/>
    </row>
    <row r="27" spans="1:28" ht="48" customHeight="1">
      <c r="A27" s="21"/>
      <c r="B27" s="20"/>
      <c r="C27" s="104"/>
      <c r="D27" s="278"/>
      <c r="E27" s="35"/>
      <c r="F27" s="275"/>
      <c r="G27" s="275"/>
      <c r="H27" s="275"/>
      <c r="I27" s="275"/>
      <c r="J27" s="81"/>
      <c r="K27" s="81"/>
      <c r="L27" s="81"/>
      <c r="M27" s="311" t="s">
        <v>272</v>
      </c>
      <c r="N27" s="27">
        <v>39</v>
      </c>
      <c r="O27" s="26">
        <v>1</v>
      </c>
      <c r="P27" s="25">
        <v>4</v>
      </c>
      <c r="Q27" s="12" t="s">
        <v>97</v>
      </c>
      <c r="R27" s="23" t="s">
        <v>75</v>
      </c>
      <c r="S27" s="24" t="s">
        <v>5</v>
      </c>
      <c r="T27" s="23" t="s">
        <v>6</v>
      </c>
      <c r="U27" s="22">
        <v>88888</v>
      </c>
      <c r="V27" s="255"/>
      <c r="W27" s="159"/>
      <c r="X27" s="256">
        <f>X28</f>
        <v>188000</v>
      </c>
      <c r="Y27" s="256">
        <f t="shared" ref="Y27:Z27" si="2">Y28</f>
        <v>0</v>
      </c>
      <c r="Z27" s="256">
        <f t="shared" si="2"/>
        <v>0</v>
      </c>
      <c r="AA27" s="8"/>
      <c r="AB27" s="3"/>
    </row>
    <row r="28" spans="1:28" ht="48" customHeight="1">
      <c r="A28" s="21"/>
      <c r="B28" s="20"/>
      <c r="C28" s="104"/>
      <c r="D28" s="278"/>
      <c r="E28" s="35"/>
      <c r="F28" s="275"/>
      <c r="G28" s="275"/>
      <c r="H28" s="275"/>
      <c r="I28" s="275"/>
      <c r="J28" s="81"/>
      <c r="K28" s="81"/>
      <c r="L28" s="81"/>
      <c r="M28" s="273" t="s">
        <v>78</v>
      </c>
      <c r="N28" s="27">
        <v>39</v>
      </c>
      <c r="O28" s="26">
        <v>1</v>
      </c>
      <c r="P28" s="25">
        <v>4</v>
      </c>
      <c r="Q28" s="12" t="s">
        <v>97</v>
      </c>
      <c r="R28" s="23" t="s">
        <v>75</v>
      </c>
      <c r="S28" s="24" t="s">
        <v>5</v>
      </c>
      <c r="T28" s="23" t="s">
        <v>6</v>
      </c>
      <c r="U28" s="22">
        <v>88888</v>
      </c>
      <c r="V28" s="261">
        <v>120</v>
      </c>
      <c r="W28" s="159"/>
      <c r="X28" s="256">
        <v>188000</v>
      </c>
      <c r="Y28" s="256">
        <v>0</v>
      </c>
      <c r="Z28" s="256">
        <v>0</v>
      </c>
      <c r="AA28" s="8"/>
      <c r="AB28" s="3"/>
    </row>
    <row r="29" spans="1:28" ht="37.5" customHeight="1">
      <c r="A29" s="21"/>
      <c r="B29" s="20"/>
      <c r="C29" s="104"/>
      <c r="D29" s="19"/>
      <c r="E29" s="35"/>
      <c r="F29" s="221"/>
      <c r="G29" s="221"/>
      <c r="H29" s="221"/>
      <c r="I29" s="221"/>
      <c r="J29" s="81"/>
      <c r="K29" s="81"/>
      <c r="L29" s="81"/>
      <c r="M29" s="270" t="s">
        <v>249</v>
      </c>
      <c r="N29" s="224">
        <v>39</v>
      </c>
      <c r="O29" s="14">
        <v>1</v>
      </c>
      <c r="P29" s="13">
        <v>4</v>
      </c>
      <c r="Q29" s="12" t="s">
        <v>97</v>
      </c>
      <c r="R29" s="10" t="s">
        <v>75</v>
      </c>
      <c r="S29" s="11" t="s">
        <v>5</v>
      </c>
      <c r="T29" s="10">
        <v>5</v>
      </c>
      <c r="U29" s="248" t="s">
        <v>3</v>
      </c>
      <c r="V29" s="255"/>
      <c r="W29" s="159"/>
      <c r="X29" s="256">
        <f>X30</f>
        <v>10000</v>
      </c>
      <c r="Y29" s="256">
        <f t="shared" ref="Y29:Z29" si="3">Y30</f>
        <v>10000</v>
      </c>
      <c r="Z29" s="257">
        <f t="shared" si="3"/>
        <v>10000</v>
      </c>
      <c r="AA29" s="8"/>
      <c r="AB29" s="3"/>
    </row>
    <row r="30" spans="1:28" ht="48" customHeight="1">
      <c r="A30" s="21"/>
      <c r="B30" s="20"/>
      <c r="C30" s="104"/>
      <c r="D30" s="19"/>
      <c r="E30" s="35"/>
      <c r="F30" s="221"/>
      <c r="G30" s="221"/>
      <c r="H30" s="221"/>
      <c r="I30" s="221"/>
      <c r="J30" s="81"/>
      <c r="K30" s="81"/>
      <c r="L30" s="81"/>
      <c r="M30" s="271" t="s">
        <v>250</v>
      </c>
      <c r="N30" s="224">
        <v>39</v>
      </c>
      <c r="O30" s="14">
        <v>1</v>
      </c>
      <c r="P30" s="13">
        <v>4</v>
      </c>
      <c r="Q30" s="12" t="s">
        <v>97</v>
      </c>
      <c r="R30" s="10" t="s">
        <v>75</v>
      </c>
      <c r="S30" s="11" t="s">
        <v>5</v>
      </c>
      <c r="T30" s="10">
        <v>5</v>
      </c>
      <c r="U30" s="248">
        <v>90007</v>
      </c>
      <c r="V30" s="255"/>
      <c r="W30" s="159"/>
      <c r="X30" s="256">
        <f>X31</f>
        <v>10000</v>
      </c>
      <c r="Y30" s="256">
        <f t="shared" ref="Y30:Z30" si="4">Y31</f>
        <v>10000</v>
      </c>
      <c r="Z30" s="257">
        <f t="shared" si="4"/>
        <v>10000</v>
      </c>
      <c r="AA30" s="8"/>
      <c r="AB30" s="3"/>
    </row>
    <row r="31" spans="1:28" ht="48" customHeight="1">
      <c r="A31" s="21"/>
      <c r="B31" s="20"/>
      <c r="C31" s="104"/>
      <c r="D31" s="19"/>
      <c r="E31" s="35"/>
      <c r="F31" s="221"/>
      <c r="G31" s="221"/>
      <c r="H31" s="221"/>
      <c r="I31" s="221"/>
      <c r="J31" s="81"/>
      <c r="K31" s="81"/>
      <c r="L31" s="81"/>
      <c r="M31" s="223" t="s">
        <v>26</v>
      </c>
      <c r="N31" s="224">
        <v>39</v>
      </c>
      <c r="O31" s="14">
        <v>1</v>
      </c>
      <c r="P31" s="13">
        <v>4</v>
      </c>
      <c r="Q31" s="12" t="s">
        <v>97</v>
      </c>
      <c r="R31" s="10" t="s">
        <v>75</v>
      </c>
      <c r="S31" s="11" t="s">
        <v>5</v>
      </c>
      <c r="T31" s="10">
        <v>5</v>
      </c>
      <c r="U31" s="248">
        <v>90007</v>
      </c>
      <c r="V31" s="261">
        <v>240</v>
      </c>
      <c r="W31" s="159"/>
      <c r="X31" s="256">
        <v>10000</v>
      </c>
      <c r="Y31" s="256">
        <v>10000</v>
      </c>
      <c r="Z31" s="257">
        <v>10000</v>
      </c>
      <c r="AA31" s="8"/>
      <c r="AB31" s="3"/>
    </row>
    <row r="32" spans="1:28" ht="48" customHeight="1">
      <c r="A32" s="21"/>
      <c r="B32" s="20"/>
      <c r="C32" s="104"/>
      <c r="D32" s="19"/>
      <c r="E32" s="35"/>
      <c r="F32" s="221"/>
      <c r="G32" s="221"/>
      <c r="H32" s="221"/>
      <c r="I32" s="221"/>
      <c r="J32" s="81"/>
      <c r="K32" s="81"/>
      <c r="L32" s="81"/>
      <c r="M32" s="318" t="s">
        <v>251</v>
      </c>
      <c r="N32" s="224">
        <v>39</v>
      </c>
      <c r="O32" s="14">
        <v>1</v>
      </c>
      <c r="P32" s="13">
        <v>4</v>
      </c>
      <c r="Q32" s="12" t="s">
        <v>97</v>
      </c>
      <c r="R32" s="10" t="s">
        <v>75</v>
      </c>
      <c r="S32" s="11" t="s">
        <v>5</v>
      </c>
      <c r="T32" s="10">
        <v>6</v>
      </c>
      <c r="U32" s="248" t="s">
        <v>3</v>
      </c>
      <c r="V32" s="255"/>
      <c r="W32" s="159"/>
      <c r="X32" s="256">
        <f>X33</f>
        <v>15000</v>
      </c>
      <c r="Y32" s="256">
        <f t="shared" ref="Y32:Z32" si="5">Y33</f>
        <v>15000</v>
      </c>
      <c r="Z32" s="257">
        <f t="shared" si="5"/>
        <v>15000</v>
      </c>
      <c r="AA32" s="8"/>
      <c r="AB32" s="3"/>
    </row>
    <row r="33" spans="1:28" ht="48" customHeight="1">
      <c r="A33" s="21"/>
      <c r="B33" s="20"/>
      <c r="C33" s="104"/>
      <c r="D33" s="19"/>
      <c r="E33" s="35"/>
      <c r="F33" s="221"/>
      <c r="G33" s="221"/>
      <c r="H33" s="221"/>
      <c r="I33" s="221"/>
      <c r="J33" s="81"/>
      <c r="K33" s="81"/>
      <c r="L33" s="81"/>
      <c r="M33" s="271" t="s">
        <v>252</v>
      </c>
      <c r="N33" s="224">
        <v>39</v>
      </c>
      <c r="O33" s="14">
        <v>1</v>
      </c>
      <c r="P33" s="13">
        <v>4</v>
      </c>
      <c r="Q33" s="12" t="s">
        <v>97</v>
      </c>
      <c r="R33" s="10" t="s">
        <v>75</v>
      </c>
      <c r="S33" s="11" t="s">
        <v>5</v>
      </c>
      <c r="T33" s="10">
        <v>6</v>
      </c>
      <c r="U33" s="248">
        <v>90008</v>
      </c>
      <c r="V33" s="255"/>
      <c r="W33" s="159"/>
      <c r="X33" s="256">
        <f>X34</f>
        <v>15000</v>
      </c>
      <c r="Y33" s="256">
        <f t="shared" ref="Y33:Z33" si="6">Y34</f>
        <v>15000</v>
      </c>
      <c r="Z33" s="257">
        <f t="shared" si="6"/>
        <v>15000</v>
      </c>
      <c r="AA33" s="8"/>
      <c r="AB33" s="3"/>
    </row>
    <row r="34" spans="1:28" ht="48" customHeight="1">
      <c r="A34" s="21"/>
      <c r="B34" s="20"/>
      <c r="C34" s="104"/>
      <c r="D34" s="19"/>
      <c r="E34" s="35"/>
      <c r="F34" s="221"/>
      <c r="G34" s="221"/>
      <c r="H34" s="221"/>
      <c r="I34" s="221"/>
      <c r="J34" s="81"/>
      <c r="K34" s="81"/>
      <c r="L34" s="81"/>
      <c r="M34" s="318" t="s">
        <v>26</v>
      </c>
      <c r="N34" s="224">
        <v>39</v>
      </c>
      <c r="O34" s="14">
        <v>1</v>
      </c>
      <c r="P34" s="13">
        <v>4</v>
      </c>
      <c r="Q34" s="12" t="s">
        <v>97</v>
      </c>
      <c r="R34" s="10" t="s">
        <v>75</v>
      </c>
      <c r="S34" s="11" t="s">
        <v>5</v>
      </c>
      <c r="T34" s="10">
        <v>6</v>
      </c>
      <c r="U34" s="248">
        <v>90008</v>
      </c>
      <c r="V34" s="261">
        <v>240</v>
      </c>
      <c r="W34" s="159"/>
      <c r="X34" s="256">
        <v>15000</v>
      </c>
      <c r="Y34" s="256">
        <v>15000</v>
      </c>
      <c r="Z34" s="257">
        <v>15000</v>
      </c>
      <c r="AA34" s="8"/>
      <c r="AB34" s="3"/>
    </row>
    <row r="35" spans="1:28" ht="84" customHeight="1">
      <c r="A35" s="21"/>
      <c r="B35" s="20"/>
      <c r="C35" s="104"/>
      <c r="D35" s="320"/>
      <c r="E35" s="35"/>
      <c r="F35" s="319"/>
      <c r="G35" s="319"/>
      <c r="H35" s="319"/>
      <c r="I35" s="319"/>
      <c r="J35" s="81"/>
      <c r="K35" s="81"/>
      <c r="L35" s="81"/>
      <c r="M35" s="318" t="s">
        <v>291</v>
      </c>
      <c r="N35" s="328">
        <v>39</v>
      </c>
      <c r="O35" s="316">
        <v>1</v>
      </c>
      <c r="P35" s="13">
        <v>4</v>
      </c>
      <c r="Q35" s="12" t="s">
        <v>97</v>
      </c>
      <c r="R35" s="10" t="s">
        <v>75</v>
      </c>
      <c r="S35" s="11" t="s">
        <v>5</v>
      </c>
      <c r="T35" s="10">
        <v>10</v>
      </c>
      <c r="U35" s="248" t="s">
        <v>3</v>
      </c>
      <c r="V35" s="261"/>
      <c r="W35" s="159"/>
      <c r="X35" s="256">
        <v>5000</v>
      </c>
      <c r="Y35" s="256"/>
      <c r="Z35" s="257"/>
      <c r="AA35" s="8"/>
      <c r="AB35" s="3"/>
    </row>
    <row r="36" spans="1:28" ht="70.5" customHeight="1">
      <c r="A36" s="21"/>
      <c r="B36" s="20"/>
      <c r="C36" s="104"/>
      <c r="D36" s="320"/>
      <c r="E36" s="35"/>
      <c r="F36" s="319"/>
      <c r="G36" s="319"/>
      <c r="H36" s="319"/>
      <c r="I36" s="319"/>
      <c r="J36" s="81"/>
      <c r="K36" s="81"/>
      <c r="L36" s="81"/>
      <c r="M36" s="318" t="s">
        <v>292</v>
      </c>
      <c r="N36" s="328">
        <v>39</v>
      </c>
      <c r="O36" s="316">
        <v>1</v>
      </c>
      <c r="P36" s="13">
        <v>4</v>
      </c>
      <c r="Q36" s="12"/>
      <c r="R36" s="10">
        <v>86</v>
      </c>
      <c r="S36" s="11">
        <v>1</v>
      </c>
      <c r="T36" s="10">
        <v>1</v>
      </c>
      <c r="U36" s="248">
        <v>40</v>
      </c>
      <c r="V36" s="261"/>
      <c r="W36" s="159"/>
      <c r="X36" s="256">
        <v>5000</v>
      </c>
      <c r="Y36" s="256"/>
      <c r="Z36" s="257"/>
      <c r="AA36" s="8"/>
      <c r="AB36" s="3"/>
    </row>
    <row r="37" spans="1:28" ht="70.5" customHeight="1">
      <c r="A37" s="21"/>
      <c r="B37" s="20"/>
      <c r="C37" s="104"/>
      <c r="D37" s="320"/>
      <c r="E37" s="35"/>
      <c r="F37" s="319"/>
      <c r="G37" s="319"/>
      <c r="H37" s="319"/>
      <c r="I37" s="319"/>
      <c r="J37" s="81"/>
      <c r="K37" s="81"/>
      <c r="L37" s="81"/>
      <c r="M37" s="318" t="s">
        <v>26</v>
      </c>
      <c r="N37" s="328">
        <v>39</v>
      </c>
      <c r="O37" s="316">
        <v>1</v>
      </c>
      <c r="P37" s="13">
        <v>4</v>
      </c>
      <c r="Q37" s="12"/>
      <c r="R37" s="10">
        <v>86</v>
      </c>
      <c r="S37" s="11">
        <v>1</v>
      </c>
      <c r="T37" s="10">
        <v>1</v>
      </c>
      <c r="U37" s="248">
        <v>40</v>
      </c>
      <c r="V37" s="261">
        <v>240</v>
      </c>
      <c r="W37" s="159"/>
      <c r="X37" s="256">
        <v>5000</v>
      </c>
      <c r="Y37" s="256"/>
      <c r="Z37" s="257"/>
      <c r="AA37" s="8"/>
      <c r="AB37" s="3"/>
    </row>
    <row r="38" spans="1:28" ht="48" customHeight="1">
      <c r="A38" s="21"/>
      <c r="B38" s="20"/>
      <c r="C38" s="104"/>
      <c r="D38" s="278"/>
      <c r="E38" s="35"/>
      <c r="F38" s="275"/>
      <c r="G38" s="275"/>
      <c r="H38" s="275"/>
      <c r="I38" s="275"/>
      <c r="J38" s="81"/>
      <c r="K38" s="81"/>
      <c r="L38" s="81"/>
      <c r="M38" s="302" t="s">
        <v>270</v>
      </c>
      <c r="N38" s="303">
        <v>39</v>
      </c>
      <c r="O38" s="304">
        <v>1</v>
      </c>
      <c r="P38" s="304">
        <v>6</v>
      </c>
      <c r="Q38" s="299"/>
      <c r="R38" s="341"/>
      <c r="S38" s="342"/>
      <c r="T38" s="342"/>
      <c r="U38" s="343"/>
      <c r="V38" s="261"/>
      <c r="W38" s="300"/>
      <c r="X38" s="268">
        <f>X39</f>
        <v>23392</v>
      </c>
      <c r="Y38" s="268">
        <f t="shared" ref="Y38:Z38" si="7">Y39</f>
        <v>0</v>
      </c>
      <c r="Z38" s="268">
        <f t="shared" si="7"/>
        <v>0</v>
      </c>
      <c r="AA38" s="8"/>
      <c r="AB38" s="3"/>
    </row>
    <row r="39" spans="1:28" ht="48" customHeight="1">
      <c r="A39" s="21"/>
      <c r="B39" s="20"/>
      <c r="C39" s="104"/>
      <c r="D39" s="278"/>
      <c r="E39" s="35"/>
      <c r="F39" s="275"/>
      <c r="G39" s="275"/>
      <c r="H39" s="275"/>
      <c r="I39" s="275"/>
      <c r="J39" s="81"/>
      <c r="K39" s="81"/>
      <c r="L39" s="81"/>
      <c r="M39" s="272" t="s">
        <v>72</v>
      </c>
      <c r="N39" s="288">
        <v>39</v>
      </c>
      <c r="O39" s="13">
        <v>1</v>
      </c>
      <c r="P39" s="13">
        <v>6</v>
      </c>
      <c r="Q39" s="299"/>
      <c r="R39" s="23" t="s">
        <v>70</v>
      </c>
      <c r="S39" s="24" t="s">
        <v>5</v>
      </c>
      <c r="T39" s="23" t="s">
        <v>4</v>
      </c>
      <c r="U39" s="22" t="s">
        <v>3</v>
      </c>
      <c r="V39" s="261"/>
      <c r="W39" s="300"/>
      <c r="X39" s="257">
        <f>X40</f>
        <v>23392</v>
      </c>
      <c r="Y39" s="257">
        <f t="shared" ref="Y39:Z39" si="8">Y40</f>
        <v>0</v>
      </c>
      <c r="Z39" s="257">
        <f t="shared" si="8"/>
        <v>0</v>
      </c>
      <c r="AA39" s="8"/>
      <c r="AB39" s="3"/>
    </row>
    <row r="40" spans="1:28" ht="48" customHeight="1">
      <c r="A40" s="21"/>
      <c r="B40" s="20"/>
      <c r="C40" s="104"/>
      <c r="D40" s="278"/>
      <c r="E40" s="35"/>
      <c r="F40" s="275"/>
      <c r="G40" s="275"/>
      <c r="H40" s="275"/>
      <c r="I40" s="275"/>
      <c r="J40" s="81"/>
      <c r="K40" s="81"/>
      <c r="L40" s="81"/>
      <c r="M40" s="310" t="s">
        <v>273</v>
      </c>
      <c r="N40" s="288">
        <v>39</v>
      </c>
      <c r="O40" s="13">
        <v>1</v>
      </c>
      <c r="P40" s="13">
        <v>6</v>
      </c>
      <c r="Q40" s="299"/>
      <c r="R40" s="23" t="s">
        <v>70</v>
      </c>
      <c r="S40" s="24" t="s">
        <v>5</v>
      </c>
      <c r="T40" s="23" t="s">
        <v>4</v>
      </c>
      <c r="U40" s="22">
        <v>61002</v>
      </c>
      <c r="V40" s="261"/>
      <c r="W40" s="300"/>
      <c r="X40" s="257">
        <f>X41</f>
        <v>23392</v>
      </c>
      <c r="Y40" s="257">
        <f t="shared" ref="Y40:Z40" si="9">Y41</f>
        <v>0</v>
      </c>
      <c r="Z40" s="257">
        <f t="shared" si="9"/>
        <v>0</v>
      </c>
      <c r="AA40" s="8"/>
      <c r="AB40" s="3"/>
    </row>
    <row r="41" spans="1:28" ht="48" customHeight="1">
      <c r="A41" s="21"/>
      <c r="B41" s="20"/>
      <c r="C41" s="104"/>
      <c r="D41" s="278"/>
      <c r="E41" s="35"/>
      <c r="F41" s="275"/>
      <c r="G41" s="275"/>
      <c r="H41" s="275"/>
      <c r="I41" s="275"/>
      <c r="J41" s="81"/>
      <c r="K41" s="81"/>
      <c r="L41" s="81"/>
      <c r="M41" s="310" t="s">
        <v>274</v>
      </c>
      <c r="N41" s="288">
        <v>39</v>
      </c>
      <c r="O41" s="13">
        <v>1</v>
      </c>
      <c r="P41" s="25">
        <v>6</v>
      </c>
      <c r="Q41" s="305"/>
      <c r="R41" s="23" t="s">
        <v>70</v>
      </c>
      <c r="S41" s="24" t="s">
        <v>5</v>
      </c>
      <c r="T41" s="23" t="s">
        <v>4</v>
      </c>
      <c r="U41" s="22">
        <v>61002</v>
      </c>
      <c r="V41" s="261">
        <v>540</v>
      </c>
      <c r="W41" s="300"/>
      <c r="X41" s="257">
        <v>23392</v>
      </c>
      <c r="Y41" s="257">
        <v>0</v>
      </c>
      <c r="Z41" s="257">
        <v>0</v>
      </c>
      <c r="AA41" s="8"/>
      <c r="AB41" s="3"/>
    </row>
    <row r="42" spans="1:28" ht="23.25" customHeight="1">
      <c r="A42" s="21"/>
      <c r="B42" s="20"/>
      <c r="C42" s="104"/>
      <c r="D42" s="19"/>
      <c r="E42" s="352" t="s">
        <v>93</v>
      </c>
      <c r="F42" s="353"/>
      <c r="G42" s="353"/>
      <c r="H42" s="353"/>
      <c r="I42" s="353"/>
      <c r="J42" s="354"/>
      <c r="K42" s="354"/>
      <c r="L42" s="354"/>
      <c r="M42" s="355"/>
      <c r="N42" s="85">
        <v>39</v>
      </c>
      <c r="O42" s="86">
        <v>1</v>
      </c>
      <c r="P42" s="304">
        <v>13</v>
      </c>
      <c r="Q42" s="88" t="s">
        <v>1</v>
      </c>
      <c r="R42" s="306" t="s">
        <v>1</v>
      </c>
      <c r="S42" s="307" t="s">
        <v>1</v>
      </c>
      <c r="T42" s="306" t="s">
        <v>1</v>
      </c>
      <c r="U42" s="308" t="s">
        <v>1</v>
      </c>
      <c r="V42" s="166"/>
      <c r="W42" s="245"/>
      <c r="X42" s="167">
        <f>X43+X49</f>
        <v>813176</v>
      </c>
      <c r="Y42" s="167">
        <f t="shared" ref="Y42:Z42" si="10">Y43+Y49</f>
        <v>7105</v>
      </c>
      <c r="Z42" s="167">
        <f t="shared" si="10"/>
        <v>7105</v>
      </c>
      <c r="AA42" s="8"/>
      <c r="AB42" s="3"/>
    </row>
    <row r="43" spans="1:28" ht="29.25" customHeight="1">
      <c r="A43" s="21"/>
      <c r="B43" s="20"/>
      <c r="C43" s="104"/>
      <c r="D43" s="19"/>
      <c r="E43" s="28"/>
      <c r="F43" s="344" t="s">
        <v>72</v>
      </c>
      <c r="G43" s="344"/>
      <c r="H43" s="344"/>
      <c r="I43" s="345"/>
      <c r="J43" s="345"/>
      <c r="K43" s="345"/>
      <c r="L43" s="345"/>
      <c r="M43" s="346"/>
      <c r="N43" s="27">
        <v>39</v>
      </c>
      <c r="O43" s="26">
        <v>1</v>
      </c>
      <c r="P43" s="25">
        <v>13</v>
      </c>
      <c r="Q43" s="12" t="s">
        <v>71</v>
      </c>
      <c r="R43" s="23" t="s">
        <v>70</v>
      </c>
      <c r="S43" s="24" t="s">
        <v>5</v>
      </c>
      <c r="T43" s="23" t="s">
        <v>4</v>
      </c>
      <c r="U43" s="22" t="s">
        <v>3</v>
      </c>
      <c r="V43" s="164"/>
      <c r="W43" s="159"/>
      <c r="X43" s="165">
        <f>X44+X46</f>
        <v>277976</v>
      </c>
      <c r="Y43" s="165">
        <f>Y44+Y46</f>
        <v>7105</v>
      </c>
      <c r="Z43" s="257">
        <f>Z44+Z46</f>
        <v>7105</v>
      </c>
      <c r="AA43" s="8"/>
      <c r="AB43" s="3"/>
    </row>
    <row r="44" spans="1:28" ht="23.25" customHeight="1">
      <c r="A44" s="21"/>
      <c r="B44" s="20"/>
      <c r="C44" s="104"/>
      <c r="D44" s="19"/>
      <c r="E44" s="18"/>
      <c r="F44" s="16"/>
      <c r="G44" s="16"/>
      <c r="H44" s="16"/>
      <c r="I44" s="344" t="s">
        <v>92</v>
      </c>
      <c r="J44" s="345"/>
      <c r="K44" s="345"/>
      <c r="L44" s="345"/>
      <c r="M44" s="346"/>
      <c r="N44" s="27">
        <v>39</v>
      </c>
      <c r="O44" s="26">
        <v>1</v>
      </c>
      <c r="P44" s="25">
        <v>13</v>
      </c>
      <c r="Q44" s="12" t="s">
        <v>91</v>
      </c>
      <c r="R44" s="23" t="s">
        <v>70</v>
      </c>
      <c r="S44" s="24" t="s">
        <v>5</v>
      </c>
      <c r="T44" s="23" t="s">
        <v>4</v>
      </c>
      <c r="U44" s="22" t="s">
        <v>90</v>
      </c>
      <c r="V44" s="164"/>
      <c r="W44" s="159"/>
      <c r="X44" s="165">
        <f>X45</f>
        <v>2105</v>
      </c>
      <c r="Y44" s="165">
        <f t="shared" ref="Y44:Z44" si="11">Y45</f>
        <v>2105</v>
      </c>
      <c r="Z44" s="257">
        <f t="shared" si="11"/>
        <v>2105</v>
      </c>
      <c r="AA44" s="8"/>
      <c r="AB44" s="3"/>
    </row>
    <row r="45" spans="1:28" ht="23.25" customHeight="1">
      <c r="A45" s="21"/>
      <c r="B45" s="20"/>
      <c r="C45" s="104"/>
      <c r="D45" s="19"/>
      <c r="E45" s="18"/>
      <c r="F45" s="17"/>
      <c r="G45" s="17"/>
      <c r="H45" s="17"/>
      <c r="I45" s="33"/>
      <c r="J45" s="350" t="s">
        <v>88</v>
      </c>
      <c r="K45" s="350"/>
      <c r="L45" s="350"/>
      <c r="M45" s="351"/>
      <c r="N45" s="27">
        <v>39</v>
      </c>
      <c r="O45" s="14">
        <v>1</v>
      </c>
      <c r="P45" s="13">
        <v>13</v>
      </c>
      <c r="Q45" s="12" t="s">
        <v>91</v>
      </c>
      <c r="R45" s="10" t="s">
        <v>70</v>
      </c>
      <c r="S45" s="11" t="s">
        <v>5</v>
      </c>
      <c r="T45" s="10" t="s">
        <v>4</v>
      </c>
      <c r="U45" s="9" t="s">
        <v>90</v>
      </c>
      <c r="V45" s="255" t="s">
        <v>85</v>
      </c>
      <c r="W45" s="159"/>
      <c r="X45" s="256">
        <v>2105</v>
      </c>
      <c r="Y45" s="256">
        <v>2105</v>
      </c>
      <c r="Z45" s="256">
        <v>2105</v>
      </c>
      <c r="AA45" s="8"/>
      <c r="AB45" s="3"/>
    </row>
    <row r="46" spans="1:28" ht="29.25" customHeight="1">
      <c r="A46" s="21"/>
      <c r="B46" s="20"/>
      <c r="C46" s="104"/>
      <c r="D46" s="19"/>
      <c r="E46" s="18"/>
      <c r="F46" s="17"/>
      <c r="G46" s="17"/>
      <c r="H46" s="17"/>
      <c r="I46" s="344" t="s">
        <v>89</v>
      </c>
      <c r="J46" s="360"/>
      <c r="K46" s="360"/>
      <c r="L46" s="360"/>
      <c r="M46" s="361"/>
      <c r="N46" s="27">
        <v>39</v>
      </c>
      <c r="O46" s="38">
        <v>1</v>
      </c>
      <c r="P46" s="37">
        <v>13</v>
      </c>
      <c r="Q46" s="12" t="s">
        <v>87</v>
      </c>
      <c r="R46" s="108" t="s">
        <v>70</v>
      </c>
      <c r="S46" s="109" t="s">
        <v>5</v>
      </c>
      <c r="T46" s="108" t="s">
        <v>4</v>
      </c>
      <c r="U46" s="110" t="s">
        <v>86</v>
      </c>
      <c r="V46" s="168"/>
      <c r="W46" s="159"/>
      <c r="X46" s="169">
        <f>X47+X48</f>
        <v>275871</v>
      </c>
      <c r="Y46" s="169">
        <f t="shared" ref="Y46:Z46" si="12">Y47+Y48</f>
        <v>5000</v>
      </c>
      <c r="Z46" s="169">
        <f t="shared" si="12"/>
        <v>5000</v>
      </c>
      <c r="AA46" s="8"/>
      <c r="AB46" s="3"/>
    </row>
    <row r="47" spans="1:28" ht="43.5" customHeight="1">
      <c r="A47" s="21"/>
      <c r="B47" s="20"/>
      <c r="C47" s="104"/>
      <c r="D47" s="19"/>
      <c r="E47" s="18"/>
      <c r="F47" s="17"/>
      <c r="G47" s="17"/>
      <c r="H47" s="17"/>
      <c r="I47" s="16"/>
      <c r="J47" s="347" t="s">
        <v>26</v>
      </c>
      <c r="K47" s="347"/>
      <c r="L47" s="347"/>
      <c r="M47" s="348"/>
      <c r="N47" s="27">
        <v>39</v>
      </c>
      <c r="O47" s="26">
        <v>1</v>
      </c>
      <c r="P47" s="25">
        <v>13</v>
      </c>
      <c r="Q47" s="12" t="s">
        <v>87</v>
      </c>
      <c r="R47" s="23" t="s">
        <v>70</v>
      </c>
      <c r="S47" s="24" t="s">
        <v>5</v>
      </c>
      <c r="T47" s="23" t="s">
        <v>4</v>
      </c>
      <c r="U47" s="22" t="s">
        <v>86</v>
      </c>
      <c r="V47" s="164" t="s">
        <v>23</v>
      </c>
      <c r="W47" s="159"/>
      <c r="X47" s="165">
        <v>270871</v>
      </c>
      <c r="Y47" s="165">
        <v>0</v>
      </c>
      <c r="Z47" s="165">
        <v>0</v>
      </c>
      <c r="AA47" s="8"/>
      <c r="AB47" s="3"/>
    </row>
    <row r="48" spans="1:28" ht="43.5" customHeight="1">
      <c r="A48" s="21"/>
      <c r="B48" s="20"/>
      <c r="C48" s="104"/>
      <c r="D48" s="285"/>
      <c r="E48" s="35"/>
      <c r="F48" s="275"/>
      <c r="G48" s="275"/>
      <c r="H48" s="275"/>
      <c r="I48" s="280"/>
      <c r="J48" s="276"/>
      <c r="K48" s="276"/>
      <c r="L48" s="276"/>
      <c r="M48" s="277" t="s">
        <v>88</v>
      </c>
      <c r="N48" s="27">
        <v>39</v>
      </c>
      <c r="O48" s="26">
        <v>1</v>
      </c>
      <c r="P48" s="25">
        <v>13</v>
      </c>
      <c r="Q48" s="12"/>
      <c r="R48" s="23" t="s">
        <v>277</v>
      </c>
      <c r="S48" s="24">
        <v>0</v>
      </c>
      <c r="T48" s="23">
        <v>0</v>
      </c>
      <c r="U48" s="22">
        <v>90010</v>
      </c>
      <c r="V48" s="262">
        <v>850</v>
      </c>
      <c r="W48" s="159"/>
      <c r="X48" s="165">
        <v>5000</v>
      </c>
      <c r="Y48" s="165">
        <v>5000</v>
      </c>
      <c r="Z48" s="165">
        <v>5000</v>
      </c>
      <c r="AA48" s="8"/>
      <c r="AB48" s="3"/>
    </row>
    <row r="49" spans="1:28" ht="66.75" customHeight="1">
      <c r="A49" s="21"/>
      <c r="B49" s="20"/>
      <c r="C49" s="104"/>
      <c r="D49" s="285"/>
      <c r="E49" s="35"/>
      <c r="F49" s="275"/>
      <c r="G49" s="275"/>
      <c r="H49" s="275"/>
      <c r="I49" s="280"/>
      <c r="J49" s="276"/>
      <c r="K49" s="276"/>
      <c r="L49" s="276"/>
      <c r="M49" s="277" t="s">
        <v>247</v>
      </c>
      <c r="N49" s="27">
        <v>39</v>
      </c>
      <c r="O49" s="26">
        <v>1</v>
      </c>
      <c r="P49" s="25">
        <v>13</v>
      </c>
      <c r="Q49" s="12"/>
      <c r="R49" s="23">
        <v>86</v>
      </c>
      <c r="S49" s="24">
        <v>0</v>
      </c>
      <c r="T49" s="23">
        <v>0</v>
      </c>
      <c r="U49" s="22">
        <v>0</v>
      </c>
      <c r="V49" s="164"/>
      <c r="W49" s="159"/>
      <c r="X49" s="165">
        <f>X52</f>
        <v>535200</v>
      </c>
      <c r="Y49" s="165">
        <v>0</v>
      </c>
      <c r="Z49" s="257">
        <v>0</v>
      </c>
      <c r="AA49" s="8"/>
      <c r="AB49" s="3"/>
    </row>
    <row r="50" spans="1:28" ht="43.5" customHeight="1">
      <c r="A50" s="21"/>
      <c r="B50" s="20"/>
      <c r="C50" s="104"/>
      <c r="D50" s="285"/>
      <c r="E50" s="35"/>
      <c r="F50" s="275"/>
      <c r="G50" s="275"/>
      <c r="H50" s="275"/>
      <c r="I50" s="280"/>
      <c r="J50" s="276"/>
      <c r="K50" s="276"/>
      <c r="L50" s="276"/>
      <c r="M50" s="313" t="s">
        <v>275</v>
      </c>
      <c r="N50" s="27">
        <v>39</v>
      </c>
      <c r="O50" s="26">
        <v>1</v>
      </c>
      <c r="P50" s="25">
        <v>13</v>
      </c>
      <c r="Q50" s="12"/>
      <c r="R50" s="23">
        <v>86</v>
      </c>
      <c r="S50" s="24">
        <v>0</v>
      </c>
      <c r="T50" s="23">
        <v>7</v>
      </c>
      <c r="U50" s="22">
        <v>0</v>
      </c>
      <c r="V50" s="164"/>
      <c r="W50" s="159"/>
      <c r="X50" s="165">
        <f>X51</f>
        <v>535200</v>
      </c>
      <c r="Y50" s="165">
        <f t="shared" ref="Y50:Z50" si="13">Y51</f>
        <v>0</v>
      </c>
      <c r="Z50" s="165">
        <f t="shared" si="13"/>
        <v>0</v>
      </c>
      <c r="AA50" s="8"/>
      <c r="AB50" s="3"/>
    </row>
    <row r="51" spans="1:28" ht="43.5" customHeight="1">
      <c r="A51" s="21"/>
      <c r="B51" s="20"/>
      <c r="C51" s="104"/>
      <c r="D51" s="285"/>
      <c r="E51" s="35"/>
      <c r="F51" s="275"/>
      <c r="G51" s="275"/>
      <c r="H51" s="275"/>
      <c r="I51" s="280"/>
      <c r="J51" s="276"/>
      <c r="K51" s="276"/>
      <c r="L51" s="276"/>
      <c r="M51" s="313" t="s">
        <v>276</v>
      </c>
      <c r="N51" s="27">
        <v>39</v>
      </c>
      <c r="O51" s="26">
        <v>1</v>
      </c>
      <c r="P51" s="25">
        <v>13</v>
      </c>
      <c r="Q51" s="12"/>
      <c r="R51" s="23">
        <v>86</v>
      </c>
      <c r="S51" s="24">
        <v>0</v>
      </c>
      <c r="T51" s="23">
        <v>7</v>
      </c>
      <c r="U51" s="22">
        <v>95555</v>
      </c>
      <c r="V51" s="164"/>
      <c r="W51" s="159"/>
      <c r="X51" s="165">
        <f>X52</f>
        <v>535200</v>
      </c>
      <c r="Y51" s="165">
        <f t="shared" ref="Y51:AA51" si="14">Y52</f>
        <v>0</v>
      </c>
      <c r="Z51" s="165">
        <f t="shared" si="14"/>
        <v>0</v>
      </c>
      <c r="AA51" s="165">
        <f t="shared" si="14"/>
        <v>0</v>
      </c>
      <c r="AB51" s="3"/>
    </row>
    <row r="52" spans="1:28" ht="43.5" customHeight="1">
      <c r="A52" s="21"/>
      <c r="B52" s="20"/>
      <c r="C52" s="104"/>
      <c r="D52" s="285"/>
      <c r="E52" s="35"/>
      <c r="F52" s="275"/>
      <c r="G52" s="275"/>
      <c r="H52" s="275"/>
      <c r="I52" s="280"/>
      <c r="J52" s="276"/>
      <c r="K52" s="276"/>
      <c r="L52" s="276"/>
      <c r="M52" s="311" t="s">
        <v>88</v>
      </c>
      <c r="N52" s="294">
        <v>39</v>
      </c>
      <c r="O52" s="301">
        <v>1</v>
      </c>
      <c r="P52" s="13">
        <v>13</v>
      </c>
      <c r="Q52" s="12"/>
      <c r="R52" s="10">
        <v>86</v>
      </c>
      <c r="S52" s="11">
        <v>0</v>
      </c>
      <c r="T52" s="10">
        <v>7</v>
      </c>
      <c r="U52" s="9">
        <v>95555</v>
      </c>
      <c r="V52" s="261">
        <v>850</v>
      </c>
      <c r="W52" s="159"/>
      <c r="X52" s="256">
        <v>535200</v>
      </c>
      <c r="Y52" s="256">
        <v>0</v>
      </c>
      <c r="Z52" s="257">
        <v>0</v>
      </c>
      <c r="AA52" s="8"/>
      <c r="AB52" s="3"/>
    </row>
    <row r="53" spans="1:28" ht="23.25" customHeight="1">
      <c r="A53" s="21"/>
      <c r="B53" s="20"/>
      <c r="C53" s="104"/>
      <c r="D53" s="349" t="s">
        <v>84</v>
      </c>
      <c r="E53" s="357"/>
      <c r="F53" s="357"/>
      <c r="G53" s="357"/>
      <c r="H53" s="357"/>
      <c r="I53" s="357"/>
      <c r="J53" s="358"/>
      <c r="K53" s="358"/>
      <c r="L53" s="358"/>
      <c r="M53" s="359"/>
      <c r="N53" s="32">
        <v>39</v>
      </c>
      <c r="O53" s="31">
        <v>2</v>
      </c>
      <c r="P53" s="30" t="s">
        <v>1</v>
      </c>
      <c r="Q53" s="246" t="s">
        <v>1</v>
      </c>
      <c r="R53" s="111" t="s">
        <v>1</v>
      </c>
      <c r="S53" s="112" t="s">
        <v>1</v>
      </c>
      <c r="T53" s="111" t="s">
        <v>1</v>
      </c>
      <c r="U53" s="113" t="s">
        <v>1</v>
      </c>
      <c r="V53" s="170"/>
      <c r="W53" s="247"/>
      <c r="X53" s="171">
        <f t="shared" ref="X53:Z56" si="15">X54</f>
        <v>92185</v>
      </c>
      <c r="Y53" s="171">
        <f t="shared" si="15"/>
        <v>92636</v>
      </c>
      <c r="Z53" s="314">
        <f t="shared" si="15"/>
        <v>95154</v>
      </c>
      <c r="AA53" s="8"/>
      <c r="AB53" s="3"/>
    </row>
    <row r="54" spans="1:28" ht="23.25" customHeight="1">
      <c r="A54" s="21"/>
      <c r="B54" s="20"/>
      <c r="C54" s="104"/>
      <c r="D54" s="29"/>
      <c r="E54" s="352" t="s">
        <v>83</v>
      </c>
      <c r="F54" s="353"/>
      <c r="G54" s="353"/>
      <c r="H54" s="353"/>
      <c r="I54" s="353"/>
      <c r="J54" s="353"/>
      <c r="K54" s="353"/>
      <c r="L54" s="353"/>
      <c r="M54" s="356"/>
      <c r="N54" s="89">
        <v>39</v>
      </c>
      <c r="O54" s="90">
        <v>2</v>
      </c>
      <c r="P54" s="91">
        <v>3</v>
      </c>
      <c r="Q54" s="88" t="s">
        <v>1</v>
      </c>
      <c r="R54" s="92" t="s">
        <v>1</v>
      </c>
      <c r="S54" s="93" t="s">
        <v>1</v>
      </c>
      <c r="T54" s="92" t="s">
        <v>1</v>
      </c>
      <c r="U54" s="94" t="s">
        <v>1</v>
      </c>
      <c r="V54" s="161"/>
      <c r="W54" s="162"/>
      <c r="X54" s="163">
        <f t="shared" si="15"/>
        <v>92185</v>
      </c>
      <c r="Y54" s="163">
        <f t="shared" si="15"/>
        <v>92636</v>
      </c>
      <c r="Z54" s="268">
        <f t="shared" si="15"/>
        <v>95154</v>
      </c>
      <c r="AA54" s="8"/>
      <c r="AB54" s="3"/>
    </row>
    <row r="55" spans="1:28" ht="69" customHeight="1">
      <c r="A55" s="21"/>
      <c r="B55" s="20"/>
      <c r="C55" s="104"/>
      <c r="D55" s="19"/>
      <c r="E55" s="28"/>
      <c r="F55" s="344" t="s">
        <v>247</v>
      </c>
      <c r="G55" s="344"/>
      <c r="H55" s="345"/>
      <c r="I55" s="345"/>
      <c r="J55" s="345"/>
      <c r="K55" s="345"/>
      <c r="L55" s="345"/>
      <c r="M55" s="346"/>
      <c r="N55" s="27">
        <v>39</v>
      </c>
      <c r="O55" s="26">
        <v>2</v>
      </c>
      <c r="P55" s="25">
        <v>3</v>
      </c>
      <c r="Q55" s="12" t="s">
        <v>82</v>
      </c>
      <c r="R55" s="23" t="s">
        <v>75</v>
      </c>
      <c r="S55" s="24" t="s">
        <v>5</v>
      </c>
      <c r="T55" s="23" t="s">
        <v>4</v>
      </c>
      <c r="U55" s="22" t="s">
        <v>3</v>
      </c>
      <c r="V55" s="164"/>
      <c r="W55" s="159"/>
      <c r="X55" s="165">
        <f t="shared" si="15"/>
        <v>92185</v>
      </c>
      <c r="Y55" s="165">
        <f t="shared" si="15"/>
        <v>92636</v>
      </c>
      <c r="Z55" s="257">
        <f t="shared" si="15"/>
        <v>95154</v>
      </c>
      <c r="AA55" s="8"/>
      <c r="AB55" s="3"/>
    </row>
    <row r="56" spans="1:28" ht="49.5" customHeight="1">
      <c r="A56" s="21"/>
      <c r="B56" s="20"/>
      <c r="C56" s="104"/>
      <c r="D56" s="19"/>
      <c r="E56" s="18"/>
      <c r="F56" s="16"/>
      <c r="G56" s="16"/>
      <c r="H56" s="344" t="s">
        <v>81</v>
      </c>
      <c r="I56" s="345"/>
      <c r="J56" s="345"/>
      <c r="K56" s="345"/>
      <c r="L56" s="345"/>
      <c r="M56" s="346"/>
      <c r="N56" s="27">
        <v>39</v>
      </c>
      <c r="O56" s="26">
        <v>2</v>
      </c>
      <c r="P56" s="25">
        <v>3</v>
      </c>
      <c r="Q56" s="12" t="s">
        <v>80</v>
      </c>
      <c r="R56" s="23" t="s">
        <v>75</v>
      </c>
      <c r="S56" s="24" t="s">
        <v>5</v>
      </c>
      <c r="T56" s="23" t="s">
        <v>74</v>
      </c>
      <c r="U56" s="22" t="s">
        <v>3</v>
      </c>
      <c r="V56" s="164"/>
      <c r="W56" s="159"/>
      <c r="X56" s="165">
        <f t="shared" si="15"/>
        <v>92185</v>
      </c>
      <c r="Y56" s="165">
        <f t="shared" si="15"/>
        <v>92636</v>
      </c>
      <c r="Z56" s="257">
        <f t="shared" si="15"/>
        <v>95154</v>
      </c>
      <c r="AA56" s="8"/>
      <c r="AB56" s="3"/>
    </row>
    <row r="57" spans="1:28" ht="49.5" customHeight="1">
      <c r="A57" s="21"/>
      <c r="B57" s="20"/>
      <c r="C57" s="104"/>
      <c r="D57" s="19"/>
      <c r="E57" s="18"/>
      <c r="F57" s="17"/>
      <c r="G57" s="17"/>
      <c r="H57" s="16"/>
      <c r="I57" s="344" t="s">
        <v>79</v>
      </c>
      <c r="J57" s="345"/>
      <c r="K57" s="345"/>
      <c r="L57" s="345"/>
      <c r="M57" s="346"/>
      <c r="N57" s="27">
        <v>39</v>
      </c>
      <c r="O57" s="26">
        <v>2</v>
      </c>
      <c r="P57" s="25">
        <v>3</v>
      </c>
      <c r="Q57" s="12" t="s">
        <v>76</v>
      </c>
      <c r="R57" s="23" t="s">
        <v>75</v>
      </c>
      <c r="S57" s="24" t="s">
        <v>5</v>
      </c>
      <c r="T57" s="23" t="s">
        <v>74</v>
      </c>
      <c r="U57" s="22" t="s">
        <v>73</v>
      </c>
      <c r="V57" s="164"/>
      <c r="W57" s="159"/>
      <c r="X57" s="165">
        <f>X59+X58</f>
        <v>92185</v>
      </c>
      <c r="Y57" s="165">
        <f>Y59+Y58</f>
        <v>92636</v>
      </c>
      <c r="Z57" s="257">
        <f>Z59+Z58</f>
        <v>95154</v>
      </c>
      <c r="AA57" s="8"/>
      <c r="AB57" s="3"/>
    </row>
    <row r="58" spans="1:28" ht="37.5" customHeight="1">
      <c r="A58" s="21"/>
      <c r="B58" s="20"/>
      <c r="C58" s="104"/>
      <c r="D58" s="19"/>
      <c r="E58" s="18"/>
      <c r="F58" s="17"/>
      <c r="G58" s="17"/>
      <c r="H58" s="17"/>
      <c r="I58" s="16"/>
      <c r="J58" s="347" t="s">
        <v>78</v>
      </c>
      <c r="K58" s="347"/>
      <c r="L58" s="347"/>
      <c r="M58" s="348"/>
      <c r="N58" s="27">
        <v>39</v>
      </c>
      <c r="O58" s="26">
        <v>2</v>
      </c>
      <c r="P58" s="25">
        <v>3</v>
      </c>
      <c r="Q58" s="12" t="s">
        <v>76</v>
      </c>
      <c r="R58" s="23" t="s">
        <v>75</v>
      </c>
      <c r="S58" s="24" t="s">
        <v>5</v>
      </c>
      <c r="T58" s="23" t="s">
        <v>74</v>
      </c>
      <c r="U58" s="22" t="s">
        <v>73</v>
      </c>
      <c r="V58" s="164" t="s">
        <v>77</v>
      </c>
      <c r="W58" s="159"/>
      <c r="X58" s="165">
        <v>81070</v>
      </c>
      <c r="Y58" s="165">
        <v>81070</v>
      </c>
      <c r="Z58" s="165">
        <v>81070</v>
      </c>
      <c r="AA58" s="8"/>
      <c r="AB58" s="3"/>
    </row>
    <row r="59" spans="1:28" ht="43.5" customHeight="1">
      <c r="A59" s="21"/>
      <c r="B59" s="20"/>
      <c r="C59" s="104"/>
      <c r="D59" s="36"/>
      <c r="E59" s="35"/>
      <c r="F59" s="34"/>
      <c r="G59" s="34"/>
      <c r="H59" s="34"/>
      <c r="I59" s="34"/>
      <c r="J59" s="350" t="s">
        <v>26</v>
      </c>
      <c r="K59" s="350"/>
      <c r="L59" s="350"/>
      <c r="M59" s="351"/>
      <c r="N59" s="27">
        <v>39</v>
      </c>
      <c r="O59" s="14">
        <v>2</v>
      </c>
      <c r="P59" s="13">
        <v>3</v>
      </c>
      <c r="Q59" s="12" t="s">
        <v>76</v>
      </c>
      <c r="R59" s="10" t="s">
        <v>75</v>
      </c>
      <c r="S59" s="11" t="s">
        <v>5</v>
      </c>
      <c r="T59" s="10" t="s">
        <v>74</v>
      </c>
      <c r="U59" s="9" t="s">
        <v>73</v>
      </c>
      <c r="V59" s="255" t="s">
        <v>23</v>
      </c>
      <c r="W59" s="159"/>
      <c r="X59" s="256">
        <v>11115</v>
      </c>
      <c r="Y59" s="256">
        <v>11566</v>
      </c>
      <c r="Z59" s="256">
        <v>14084</v>
      </c>
      <c r="AA59" s="8"/>
      <c r="AB59" s="3"/>
    </row>
    <row r="60" spans="1:28" ht="23.25" customHeight="1">
      <c r="A60" s="21"/>
      <c r="B60" s="20"/>
      <c r="C60" s="104"/>
      <c r="D60" s="349" t="s">
        <v>69</v>
      </c>
      <c r="E60" s="357"/>
      <c r="F60" s="357"/>
      <c r="G60" s="357"/>
      <c r="H60" s="357"/>
      <c r="I60" s="357"/>
      <c r="J60" s="358"/>
      <c r="K60" s="358"/>
      <c r="L60" s="358"/>
      <c r="M60" s="359"/>
      <c r="N60" s="225">
        <v>39</v>
      </c>
      <c r="O60" s="31">
        <v>4</v>
      </c>
      <c r="P60" s="30" t="s">
        <v>1</v>
      </c>
      <c r="Q60" s="12" t="s">
        <v>1</v>
      </c>
      <c r="R60" s="111" t="s">
        <v>1</v>
      </c>
      <c r="S60" s="112" t="s">
        <v>1</v>
      </c>
      <c r="T60" s="111" t="s">
        <v>1</v>
      </c>
      <c r="U60" s="113" t="s">
        <v>1</v>
      </c>
      <c r="V60" s="170"/>
      <c r="W60" s="159"/>
      <c r="X60" s="171">
        <f>X61+X70</f>
        <v>1623863.72</v>
      </c>
      <c r="Y60" s="171">
        <f>Y61+Y70</f>
        <v>1403862.9300000002</v>
      </c>
      <c r="Z60" s="175">
        <f>Z61+Z70</f>
        <v>1353862.9300000002</v>
      </c>
      <c r="AA60" s="8"/>
      <c r="AB60" s="3"/>
    </row>
    <row r="61" spans="1:28" ht="23.25" customHeight="1">
      <c r="A61" s="21"/>
      <c r="B61" s="20"/>
      <c r="C61" s="104"/>
      <c r="D61" s="29"/>
      <c r="E61" s="352" t="s">
        <v>68</v>
      </c>
      <c r="F61" s="353"/>
      <c r="G61" s="353"/>
      <c r="H61" s="353"/>
      <c r="I61" s="353"/>
      <c r="J61" s="353"/>
      <c r="K61" s="353"/>
      <c r="L61" s="353"/>
      <c r="M61" s="356"/>
      <c r="N61" s="89">
        <v>39</v>
      </c>
      <c r="O61" s="90">
        <v>4</v>
      </c>
      <c r="P61" s="91">
        <v>9</v>
      </c>
      <c r="Q61" s="88" t="s">
        <v>1</v>
      </c>
      <c r="R61" s="92" t="s">
        <v>1</v>
      </c>
      <c r="S61" s="93" t="s">
        <v>1</v>
      </c>
      <c r="T61" s="92" t="s">
        <v>1</v>
      </c>
      <c r="U61" s="94" t="s">
        <v>1</v>
      </c>
      <c r="V61" s="161"/>
      <c r="W61" s="162"/>
      <c r="X61" s="163">
        <f t="shared" ref="X61:Z62" si="16">X62</f>
        <v>1223863.72</v>
      </c>
      <c r="Y61" s="163">
        <f t="shared" si="16"/>
        <v>1303862.9300000002</v>
      </c>
      <c r="Z61" s="268">
        <f t="shared" si="16"/>
        <v>1303862.9300000002</v>
      </c>
      <c r="AA61" s="8"/>
      <c r="AB61" s="3"/>
    </row>
    <row r="62" spans="1:28" ht="84" customHeight="1">
      <c r="A62" s="21"/>
      <c r="B62" s="20"/>
      <c r="C62" s="104"/>
      <c r="D62" s="19"/>
      <c r="E62" s="28"/>
      <c r="F62" s="344" t="s">
        <v>253</v>
      </c>
      <c r="G62" s="345"/>
      <c r="H62" s="345"/>
      <c r="I62" s="345"/>
      <c r="J62" s="345"/>
      <c r="K62" s="345"/>
      <c r="L62" s="345"/>
      <c r="M62" s="346"/>
      <c r="N62" s="27">
        <v>39</v>
      </c>
      <c r="O62" s="26">
        <v>4</v>
      </c>
      <c r="P62" s="25">
        <v>9</v>
      </c>
      <c r="Q62" s="12" t="s">
        <v>8</v>
      </c>
      <c r="R62" s="23" t="s">
        <v>7</v>
      </c>
      <c r="S62" s="24" t="s">
        <v>5</v>
      </c>
      <c r="T62" s="23" t="s">
        <v>4</v>
      </c>
      <c r="U62" s="22" t="s">
        <v>3</v>
      </c>
      <c r="V62" s="164"/>
      <c r="W62" s="159"/>
      <c r="X62" s="165">
        <f t="shared" si="16"/>
        <v>1223863.72</v>
      </c>
      <c r="Y62" s="165">
        <f t="shared" si="16"/>
        <v>1303862.9300000002</v>
      </c>
      <c r="Z62" s="257">
        <f t="shared" si="16"/>
        <v>1303862.9300000002</v>
      </c>
      <c r="AA62" s="8"/>
      <c r="AB62" s="3"/>
    </row>
    <row r="63" spans="1:28" ht="23.25" customHeight="1">
      <c r="A63" s="21"/>
      <c r="B63" s="20"/>
      <c r="C63" s="104"/>
      <c r="D63" s="19"/>
      <c r="E63" s="18"/>
      <c r="F63" s="16"/>
      <c r="G63" s="344" t="s">
        <v>67</v>
      </c>
      <c r="H63" s="345"/>
      <c r="I63" s="345"/>
      <c r="J63" s="345"/>
      <c r="K63" s="345"/>
      <c r="L63" s="345"/>
      <c r="M63" s="346"/>
      <c r="N63" s="27">
        <v>39</v>
      </c>
      <c r="O63" s="26">
        <v>4</v>
      </c>
      <c r="P63" s="25">
        <v>9</v>
      </c>
      <c r="Q63" s="12" t="s">
        <v>66</v>
      </c>
      <c r="R63" s="23" t="s">
        <v>7</v>
      </c>
      <c r="S63" s="24" t="s">
        <v>11</v>
      </c>
      <c r="T63" s="23" t="s">
        <v>4</v>
      </c>
      <c r="U63" s="22" t="s">
        <v>3</v>
      </c>
      <c r="V63" s="164"/>
      <c r="W63" s="159"/>
      <c r="X63" s="165">
        <f>X64+X67</f>
        <v>1223863.72</v>
      </c>
      <c r="Y63" s="165">
        <f t="shared" ref="Y63:Z63" si="17">Y64+Y67</f>
        <v>1303862.9300000002</v>
      </c>
      <c r="Z63" s="165">
        <f t="shared" si="17"/>
        <v>1303862.9300000002</v>
      </c>
      <c r="AA63" s="8"/>
      <c r="AB63" s="3"/>
    </row>
    <row r="64" spans="1:28" ht="43.5" customHeight="1">
      <c r="A64" s="21"/>
      <c r="B64" s="20"/>
      <c r="C64" s="104"/>
      <c r="D64" s="19"/>
      <c r="E64" s="18"/>
      <c r="F64" s="17"/>
      <c r="G64" s="16"/>
      <c r="H64" s="344" t="s">
        <v>65</v>
      </c>
      <c r="I64" s="345"/>
      <c r="J64" s="345"/>
      <c r="K64" s="345"/>
      <c r="L64" s="345"/>
      <c r="M64" s="346"/>
      <c r="N64" s="27">
        <v>39</v>
      </c>
      <c r="O64" s="26">
        <v>4</v>
      </c>
      <c r="P64" s="25">
        <v>9</v>
      </c>
      <c r="Q64" s="12" t="s">
        <v>64</v>
      </c>
      <c r="R64" s="23" t="s">
        <v>7</v>
      </c>
      <c r="S64" s="24" t="s">
        <v>11</v>
      </c>
      <c r="T64" s="23" t="s">
        <v>61</v>
      </c>
      <c r="U64" s="22" t="s">
        <v>3</v>
      </c>
      <c r="V64" s="164"/>
      <c r="W64" s="159"/>
      <c r="X64" s="165">
        <f t="shared" ref="X64:Z64" si="18">X65</f>
        <v>400000</v>
      </c>
      <c r="Y64" s="165">
        <f t="shared" si="18"/>
        <v>400000</v>
      </c>
      <c r="Z64" s="257">
        <f t="shared" si="18"/>
        <v>400000</v>
      </c>
      <c r="AA64" s="8"/>
      <c r="AB64" s="3"/>
    </row>
    <row r="65" spans="1:28" ht="29.25" customHeight="1">
      <c r="A65" s="21"/>
      <c r="B65" s="20"/>
      <c r="C65" s="104"/>
      <c r="D65" s="19"/>
      <c r="E65" s="18"/>
      <c r="F65" s="17"/>
      <c r="G65" s="17"/>
      <c r="H65" s="16"/>
      <c r="I65" s="344" t="s">
        <v>63</v>
      </c>
      <c r="J65" s="345"/>
      <c r="K65" s="345"/>
      <c r="L65" s="345"/>
      <c r="M65" s="346"/>
      <c r="N65" s="27">
        <v>39</v>
      </c>
      <c r="O65" s="26">
        <v>4</v>
      </c>
      <c r="P65" s="25">
        <v>9</v>
      </c>
      <c r="Q65" s="12" t="s">
        <v>62</v>
      </c>
      <c r="R65" s="23" t="s">
        <v>7</v>
      </c>
      <c r="S65" s="24" t="s">
        <v>11</v>
      </c>
      <c r="T65" s="23" t="s">
        <v>61</v>
      </c>
      <c r="U65" s="22" t="s">
        <v>60</v>
      </c>
      <c r="V65" s="164"/>
      <c r="W65" s="159"/>
      <c r="X65" s="165">
        <f>X66</f>
        <v>400000</v>
      </c>
      <c r="Y65" s="165">
        <f>Y66</f>
        <v>400000</v>
      </c>
      <c r="Z65" s="257">
        <f>Z66</f>
        <v>400000</v>
      </c>
      <c r="AA65" s="8"/>
      <c r="AB65" s="3"/>
    </row>
    <row r="66" spans="1:28" ht="43.5" customHeight="1">
      <c r="A66" s="21"/>
      <c r="B66" s="20"/>
      <c r="C66" s="104"/>
      <c r="D66" s="19"/>
      <c r="E66" s="18"/>
      <c r="F66" s="17"/>
      <c r="G66" s="17"/>
      <c r="H66" s="34"/>
      <c r="I66" s="33"/>
      <c r="J66" s="350" t="s">
        <v>26</v>
      </c>
      <c r="K66" s="350"/>
      <c r="L66" s="350"/>
      <c r="M66" s="351"/>
      <c r="N66" s="27">
        <v>39</v>
      </c>
      <c r="O66" s="14">
        <v>4</v>
      </c>
      <c r="P66" s="13">
        <v>9</v>
      </c>
      <c r="Q66" s="12" t="s">
        <v>62</v>
      </c>
      <c r="R66" s="10" t="s">
        <v>7</v>
      </c>
      <c r="S66" s="11" t="s">
        <v>11</v>
      </c>
      <c r="T66" s="10" t="s">
        <v>61</v>
      </c>
      <c r="U66" s="9" t="s">
        <v>60</v>
      </c>
      <c r="V66" s="255" t="s">
        <v>23</v>
      </c>
      <c r="W66" s="159"/>
      <c r="X66" s="256">
        <v>400000</v>
      </c>
      <c r="Y66" s="256">
        <v>400000</v>
      </c>
      <c r="Z66" s="256">
        <v>400000</v>
      </c>
      <c r="AA66" s="8"/>
      <c r="AB66" s="3"/>
    </row>
    <row r="67" spans="1:28" ht="43.5" customHeight="1">
      <c r="A67" s="21"/>
      <c r="B67" s="20"/>
      <c r="C67" s="104"/>
      <c r="D67" s="19"/>
      <c r="E67" s="18"/>
      <c r="F67" s="17"/>
      <c r="G67" s="17"/>
      <c r="H67" s="344" t="s">
        <v>59</v>
      </c>
      <c r="I67" s="345"/>
      <c r="J67" s="360"/>
      <c r="K67" s="360"/>
      <c r="L67" s="360"/>
      <c r="M67" s="361"/>
      <c r="N67" s="27">
        <v>39</v>
      </c>
      <c r="O67" s="38">
        <v>4</v>
      </c>
      <c r="P67" s="37">
        <v>9</v>
      </c>
      <c r="Q67" s="12" t="s">
        <v>58</v>
      </c>
      <c r="R67" s="108" t="s">
        <v>7</v>
      </c>
      <c r="S67" s="109" t="s">
        <v>11</v>
      </c>
      <c r="T67" s="108" t="s">
        <v>55</v>
      </c>
      <c r="U67" s="110" t="s">
        <v>3</v>
      </c>
      <c r="V67" s="168"/>
      <c r="W67" s="159"/>
      <c r="X67" s="165">
        <f t="shared" ref="X67:Z68" si="19">X68</f>
        <v>823863.72</v>
      </c>
      <c r="Y67" s="165">
        <f t="shared" si="19"/>
        <v>903862.93</v>
      </c>
      <c r="Z67" s="257">
        <f t="shared" si="19"/>
        <v>903862.93</v>
      </c>
      <c r="AA67" s="8"/>
      <c r="AB67" s="3"/>
    </row>
    <row r="68" spans="1:28" ht="29.25" customHeight="1">
      <c r="A68" s="21"/>
      <c r="B68" s="20"/>
      <c r="C68" s="104"/>
      <c r="D68" s="19"/>
      <c r="E68" s="18"/>
      <c r="F68" s="17"/>
      <c r="G68" s="17"/>
      <c r="H68" s="16"/>
      <c r="I68" s="344" t="s">
        <v>57</v>
      </c>
      <c r="J68" s="345"/>
      <c r="K68" s="345"/>
      <c r="L68" s="345"/>
      <c r="M68" s="346"/>
      <c r="N68" s="27">
        <v>39</v>
      </c>
      <c r="O68" s="26">
        <v>4</v>
      </c>
      <c r="P68" s="25">
        <v>9</v>
      </c>
      <c r="Q68" s="12" t="s">
        <v>56</v>
      </c>
      <c r="R68" s="23" t="s">
        <v>7</v>
      </c>
      <c r="S68" s="24" t="s">
        <v>11</v>
      </c>
      <c r="T68" s="23" t="s">
        <v>55</v>
      </c>
      <c r="U68" s="22" t="s">
        <v>54</v>
      </c>
      <c r="V68" s="164"/>
      <c r="W68" s="159"/>
      <c r="X68" s="165">
        <f t="shared" si="19"/>
        <v>823863.72</v>
      </c>
      <c r="Y68" s="165">
        <f t="shared" si="19"/>
        <v>903862.93</v>
      </c>
      <c r="Z68" s="257">
        <f t="shared" si="19"/>
        <v>903862.93</v>
      </c>
      <c r="AA68" s="8"/>
      <c r="AB68" s="3"/>
    </row>
    <row r="69" spans="1:28" ht="43.5" customHeight="1">
      <c r="A69" s="21"/>
      <c r="B69" s="20"/>
      <c r="C69" s="104"/>
      <c r="D69" s="19"/>
      <c r="E69" s="35"/>
      <c r="F69" s="34"/>
      <c r="G69" s="34"/>
      <c r="H69" s="34"/>
      <c r="I69" s="33"/>
      <c r="J69" s="350" t="s">
        <v>26</v>
      </c>
      <c r="K69" s="350"/>
      <c r="L69" s="350"/>
      <c r="M69" s="351"/>
      <c r="N69" s="15">
        <v>39</v>
      </c>
      <c r="O69" s="14">
        <v>4</v>
      </c>
      <c r="P69" s="13">
        <v>9</v>
      </c>
      <c r="Q69" s="12" t="s">
        <v>56</v>
      </c>
      <c r="R69" s="10" t="s">
        <v>7</v>
      </c>
      <c r="S69" s="11" t="s">
        <v>11</v>
      </c>
      <c r="T69" s="10" t="s">
        <v>55</v>
      </c>
      <c r="U69" s="9" t="s">
        <v>54</v>
      </c>
      <c r="V69" s="255" t="s">
        <v>23</v>
      </c>
      <c r="W69" s="159"/>
      <c r="X69" s="256">
        <v>823863.72</v>
      </c>
      <c r="Y69" s="256">
        <v>903862.93</v>
      </c>
      <c r="Z69" s="256">
        <v>903862.93</v>
      </c>
      <c r="AA69" s="8"/>
      <c r="AB69" s="3"/>
    </row>
    <row r="70" spans="1:28" ht="29.25" customHeight="1">
      <c r="A70" s="21"/>
      <c r="B70" s="20"/>
      <c r="C70" s="104"/>
      <c r="D70" s="19"/>
      <c r="E70" s="352" t="s">
        <v>53</v>
      </c>
      <c r="F70" s="353"/>
      <c r="G70" s="353"/>
      <c r="H70" s="353"/>
      <c r="I70" s="353"/>
      <c r="J70" s="354"/>
      <c r="K70" s="354"/>
      <c r="L70" s="354"/>
      <c r="M70" s="355"/>
      <c r="N70" s="85">
        <v>39</v>
      </c>
      <c r="O70" s="86">
        <v>4</v>
      </c>
      <c r="P70" s="87">
        <v>12</v>
      </c>
      <c r="Q70" s="88" t="s">
        <v>1</v>
      </c>
      <c r="R70" s="105" t="s">
        <v>1</v>
      </c>
      <c r="S70" s="106" t="s">
        <v>1</v>
      </c>
      <c r="T70" s="105" t="s">
        <v>1</v>
      </c>
      <c r="U70" s="107" t="s">
        <v>1</v>
      </c>
      <c r="V70" s="166"/>
      <c r="W70" s="162"/>
      <c r="X70" s="163">
        <f t="shared" ref="X70:Z71" si="20">X71</f>
        <v>400000</v>
      </c>
      <c r="Y70" s="163">
        <f t="shared" si="20"/>
        <v>100000</v>
      </c>
      <c r="Z70" s="268">
        <f t="shared" si="20"/>
        <v>50000</v>
      </c>
      <c r="AA70" s="8"/>
      <c r="AB70" s="3"/>
    </row>
    <row r="71" spans="1:28" ht="84" customHeight="1">
      <c r="A71" s="21"/>
      <c r="B71" s="20"/>
      <c r="C71" s="104"/>
      <c r="D71" s="19"/>
      <c r="E71" s="28"/>
      <c r="F71" s="344" t="s">
        <v>253</v>
      </c>
      <c r="G71" s="345"/>
      <c r="H71" s="345"/>
      <c r="I71" s="345"/>
      <c r="J71" s="345"/>
      <c r="K71" s="345"/>
      <c r="L71" s="345"/>
      <c r="M71" s="346"/>
      <c r="N71" s="27">
        <v>39</v>
      </c>
      <c r="O71" s="26">
        <v>4</v>
      </c>
      <c r="P71" s="25">
        <v>12</v>
      </c>
      <c r="Q71" s="12" t="s">
        <v>8</v>
      </c>
      <c r="R71" s="23" t="s">
        <v>7</v>
      </c>
      <c r="S71" s="24" t="s">
        <v>5</v>
      </c>
      <c r="T71" s="23" t="s">
        <v>4</v>
      </c>
      <c r="U71" s="22" t="s">
        <v>3</v>
      </c>
      <c r="V71" s="164"/>
      <c r="W71" s="159"/>
      <c r="X71" s="165">
        <f>X72</f>
        <v>400000</v>
      </c>
      <c r="Y71" s="165">
        <f t="shared" si="20"/>
        <v>100000</v>
      </c>
      <c r="Z71" s="165">
        <f t="shared" si="20"/>
        <v>50000</v>
      </c>
      <c r="AA71" s="8"/>
      <c r="AB71" s="3"/>
    </row>
    <row r="72" spans="1:28" ht="48" customHeight="1">
      <c r="A72" s="21"/>
      <c r="B72" s="20"/>
      <c r="C72" s="104"/>
      <c r="D72" s="251"/>
      <c r="E72" s="28"/>
      <c r="F72" s="16"/>
      <c r="G72" s="239"/>
      <c r="H72" s="239"/>
      <c r="I72" s="239"/>
      <c r="J72" s="239"/>
      <c r="K72" s="239"/>
      <c r="L72" s="239"/>
      <c r="M72" s="265" t="s">
        <v>258</v>
      </c>
      <c r="N72" s="27">
        <v>39</v>
      </c>
      <c r="O72" s="26">
        <v>4</v>
      </c>
      <c r="P72" s="25">
        <v>12</v>
      </c>
      <c r="Q72" s="12" t="s">
        <v>8</v>
      </c>
      <c r="R72" s="23" t="s">
        <v>7</v>
      </c>
      <c r="S72" s="24">
        <v>1</v>
      </c>
      <c r="T72" s="23">
        <v>2</v>
      </c>
      <c r="U72" s="22" t="s">
        <v>3</v>
      </c>
      <c r="V72" s="164"/>
      <c r="W72" s="159"/>
      <c r="X72" s="165">
        <f>X73</f>
        <v>400000</v>
      </c>
      <c r="Y72" s="165">
        <f t="shared" ref="Y72:Z72" si="21">Y73</f>
        <v>100000</v>
      </c>
      <c r="Z72" s="257">
        <f t="shared" si="21"/>
        <v>50000</v>
      </c>
      <c r="AA72" s="8"/>
      <c r="AB72" s="3"/>
    </row>
    <row r="73" spans="1:28" ht="38.25" customHeight="1">
      <c r="A73" s="21"/>
      <c r="B73" s="20"/>
      <c r="C73" s="104"/>
      <c r="D73" s="251"/>
      <c r="E73" s="28"/>
      <c r="F73" s="16"/>
      <c r="G73" s="239"/>
      <c r="H73" s="239"/>
      <c r="I73" s="239"/>
      <c r="J73" s="239"/>
      <c r="K73" s="239"/>
      <c r="L73" s="239"/>
      <c r="M73" s="240" t="s">
        <v>259</v>
      </c>
      <c r="N73" s="27">
        <v>39</v>
      </c>
      <c r="O73" s="26">
        <v>4</v>
      </c>
      <c r="P73" s="25">
        <v>12</v>
      </c>
      <c r="Q73" s="12" t="s">
        <v>8</v>
      </c>
      <c r="R73" s="23" t="s">
        <v>7</v>
      </c>
      <c r="S73" s="24">
        <v>1</v>
      </c>
      <c r="T73" s="23">
        <v>2</v>
      </c>
      <c r="U73" s="22">
        <v>90044</v>
      </c>
      <c r="V73" s="164"/>
      <c r="W73" s="159"/>
      <c r="X73" s="165">
        <f>X74</f>
        <v>400000</v>
      </c>
      <c r="Y73" s="165">
        <f t="shared" ref="Y73:Z73" si="22">Y74</f>
        <v>100000</v>
      </c>
      <c r="Z73" s="165">
        <f t="shared" si="22"/>
        <v>50000</v>
      </c>
      <c r="AA73" s="8"/>
      <c r="AB73" s="3"/>
    </row>
    <row r="74" spans="1:28" ht="49.5" customHeight="1">
      <c r="A74" s="21"/>
      <c r="B74" s="20"/>
      <c r="C74" s="104"/>
      <c r="D74" s="251"/>
      <c r="E74" s="28"/>
      <c r="F74" s="16"/>
      <c r="G74" s="239"/>
      <c r="H74" s="239"/>
      <c r="I74" s="239"/>
      <c r="J74" s="239"/>
      <c r="K74" s="239"/>
      <c r="L74" s="239"/>
      <c r="M74" s="240" t="s">
        <v>26</v>
      </c>
      <c r="N74" s="27">
        <v>39</v>
      </c>
      <c r="O74" s="26">
        <v>4</v>
      </c>
      <c r="P74" s="25">
        <v>12</v>
      </c>
      <c r="Q74" s="249" t="s">
        <v>8</v>
      </c>
      <c r="R74" s="23" t="s">
        <v>7</v>
      </c>
      <c r="S74" s="24">
        <v>1</v>
      </c>
      <c r="T74" s="23">
        <v>2</v>
      </c>
      <c r="U74" s="22">
        <v>90044</v>
      </c>
      <c r="V74" s="262">
        <v>240</v>
      </c>
      <c r="W74" s="159"/>
      <c r="X74" s="256">
        <v>400000</v>
      </c>
      <c r="Y74" s="256">
        <v>100000</v>
      </c>
      <c r="Z74" s="256">
        <v>50000</v>
      </c>
      <c r="AA74" s="8"/>
      <c r="AB74" s="3"/>
    </row>
    <row r="75" spans="1:28" ht="29.25" customHeight="1">
      <c r="A75" s="21"/>
      <c r="B75" s="20"/>
      <c r="C75" s="104"/>
      <c r="D75" s="349" t="s">
        <v>52</v>
      </c>
      <c r="E75" s="349"/>
      <c r="F75" s="349"/>
      <c r="G75" s="349"/>
      <c r="H75" s="349"/>
      <c r="I75" s="349"/>
      <c r="J75" s="349"/>
      <c r="K75" s="349"/>
      <c r="L75" s="349"/>
      <c r="M75" s="349"/>
      <c r="N75" s="260">
        <v>39</v>
      </c>
      <c r="O75" s="283">
        <v>5</v>
      </c>
      <c r="P75" s="80" t="s">
        <v>1</v>
      </c>
      <c r="Q75" s="12" t="s">
        <v>1</v>
      </c>
      <c r="R75" s="284" t="s">
        <v>1</v>
      </c>
      <c r="S75" s="252" t="s">
        <v>1</v>
      </c>
      <c r="T75" s="284" t="s">
        <v>1</v>
      </c>
      <c r="U75" s="253" t="s">
        <v>1</v>
      </c>
      <c r="V75" s="174"/>
      <c r="W75" s="159"/>
      <c r="X75" s="171">
        <f>X76+X82+X88</f>
        <v>840000</v>
      </c>
      <c r="Y75" s="171">
        <f>Y76+Y82+Y88</f>
        <v>5407136.2300000004</v>
      </c>
      <c r="Z75" s="314">
        <f>Z76+Z82+Z88</f>
        <v>262401.70999999996</v>
      </c>
      <c r="AA75" s="8"/>
      <c r="AB75" s="3"/>
    </row>
    <row r="76" spans="1:28" ht="23.25" customHeight="1">
      <c r="A76" s="21"/>
      <c r="B76" s="20"/>
      <c r="C76" s="104"/>
      <c r="D76" s="29"/>
      <c r="E76" s="352" t="s">
        <v>51</v>
      </c>
      <c r="F76" s="353"/>
      <c r="G76" s="353"/>
      <c r="H76" s="353"/>
      <c r="I76" s="353"/>
      <c r="J76" s="353"/>
      <c r="K76" s="353"/>
      <c r="L76" s="353"/>
      <c r="M76" s="356"/>
      <c r="N76" s="89">
        <v>39</v>
      </c>
      <c r="O76" s="90">
        <v>5</v>
      </c>
      <c r="P76" s="91">
        <v>1</v>
      </c>
      <c r="Q76" s="88" t="s">
        <v>1</v>
      </c>
      <c r="R76" s="92" t="s">
        <v>1</v>
      </c>
      <c r="S76" s="93" t="s">
        <v>1</v>
      </c>
      <c r="T76" s="92" t="s">
        <v>1</v>
      </c>
      <c r="U76" s="94" t="s">
        <v>1</v>
      </c>
      <c r="V76" s="161"/>
      <c r="W76" s="162"/>
      <c r="X76" s="163">
        <f t="shared" ref="X76:Z79" si="23">X77</f>
        <v>0</v>
      </c>
      <c r="Y76" s="163">
        <f t="shared" si="23"/>
        <v>3096900</v>
      </c>
      <c r="Z76" s="268">
        <f t="shared" si="23"/>
        <v>0</v>
      </c>
      <c r="AA76" s="8"/>
      <c r="AB76" s="3"/>
    </row>
    <row r="77" spans="1:28" ht="81.75" customHeight="1">
      <c r="A77" s="21"/>
      <c r="B77" s="20"/>
      <c r="C77" s="104"/>
      <c r="D77" s="19"/>
      <c r="E77" s="28"/>
      <c r="F77" s="344" t="s">
        <v>253</v>
      </c>
      <c r="G77" s="345"/>
      <c r="H77" s="345"/>
      <c r="I77" s="345"/>
      <c r="J77" s="345"/>
      <c r="K77" s="345"/>
      <c r="L77" s="345"/>
      <c r="M77" s="346"/>
      <c r="N77" s="27">
        <v>39</v>
      </c>
      <c r="O77" s="26">
        <v>5</v>
      </c>
      <c r="P77" s="25">
        <v>1</v>
      </c>
      <c r="Q77" s="12" t="s">
        <v>8</v>
      </c>
      <c r="R77" s="23" t="s">
        <v>7</v>
      </c>
      <c r="S77" s="24" t="s">
        <v>5</v>
      </c>
      <c r="T77" s="23" t="s">
        <v>4</v>
      </c>
      <c r="U77" s="22" t="s">
        <v>3</v>
      </c>
      <c r="V77" s="164"/>
      <c r="W77" s="159"/>
      <c r="X77" s="165">
        <f t="shared" si="23"/>
        <v>0</v>
      </c>
      <c r="Y77" s="165">
        <f t="shared" si="23"/>
        <v>3096900</v>
      </c>
      <c r="Z77" s="257">
        <f t="shared" si="23"/>
        <v>0</v>
      </c>
      <c r="AA77" s="8"/>
      <c r="AB77" s="3"/>
    </row>
    <row r="78" spans="1:28" ht="23.25" customHeight="1">
      <c r="A78" s="21"/>
      <c r="B78" s="20"/>
      <c r="C78" s="104"/>
      <c r="D78" s="19"/>
      <c r="E78" s="18"/>
      <c r="F78" s="16"/>
      <c r="G78" s="344" t="s">
        <v>50</v>
      </c>
      <c r="H78" s="345"/>
      <c r="I78" s="345"/>
      <c r="J78" s="345"/>
      <c r="K78" s="345"/>
      <c r="L78" s="345"/>
      <c r="M78" s="346"/>
      <c r="N78" s="27">
        <v>39</v>
      </c>
      <c r="O78" s="26">
        <v>5</v>
      </c>
      <c r="P78" s="25">
        <v>1</v>
      </c>
      <c r="Q78" s="12" t="s">
        <v>49</v>
      </c>
      <c r="R78" s="23" t="s">
        <v>7</v>
      </c>
      <c r="S78" s="24" t="s">
        <v>45</v>
      </c>
      <c r="T78" s="23" t="s">
        <v>4</v>
      </c>
      <c r="U78" s="22" t="s">
        <v>3</v>
      </c>
      <c r="V78" s="164"/>
      <c r="W78" s="159"/>
      <c r="X78" s="165">
        <f t="shared" si="23"/>
        <v>0</v>
      </c>
      <c r="Y78" s="165">
        <f t="shared" si="23"/>
        <v>3096900</v>
      </c>
      <c r="Z78" s="257">
        <f t="shared" si="23"/>
        <v>0</v>
      </c>
      <c r="AA78" s="8"/>
      <c r="AB78" s="3"/>
    </row>
    <row r="79" spans="1:28" ht="29.25" customHeight="1">
      <c r="A79" s="21"/>
      <c r="B79" s="20"/>
      <c r="C79" s="104"/>
      <c r="D79" s="19"/>
      <c r="E79" s="18"/>
      <c r="F79" s="17"/>
      <c r="G79" s="16"/>
      <c r="H79" s="344" t="s">
        <v>48</v>
      </c>
      <c r="I79" s="345"/>
      <c r="J79" s="345"/>
      <c r="K79" s="345"/>
      <c r="L79" s="345"/>
      <c r="M79" s="346"/>
      <c r="N79" s="27">
        <v>39</v>
      </c>
      <c r="O79" s="26">
        <v>5</v>
      </c>
      <c r="P79" s="25">
        <v>1</v>
      </c>
      <c r="Q79" s="12" t="s">
        <v>47</v>
      </c>
      <c r="R79" s="23" t="s">
        <v>7</v>
      </c>
      <c r="S79" s="24" t="s">
        <v>45</v>
      </c>
      <c r="T79" s="23" t="s">
        <v>44</v>
      </c>
      <c r="U79" s="22" t="s">
        <v>3</v>
      </c>
      <c r="V79" s="164"/>
      <c r="W79" s="159"/>
      <c r="X79" s="165">
        <f t="shared" si="23"/>
        <v>0</v>
      </c>
      <c r="Y79" s="165">
        <f t="shared" si="23"/>
        <v>3096900</v>
      </c>
      <c r="Z79" s="257">
        <f t="shared" si="23"/>
        <v>0</v>
      </c>
      <c r="AA79" s="8"/>
      <c r="AB79" s="3"/>
    </row>
    <row r="80" spans="1:28" ht="151.5" customHeight="1">
      <c r="A80" s="21"/>
      <c r="B80" s="20"/>
      <c r="C80" s="104"/>
      <c r="D80" s="19"/>
      <c r="E80" s="18"/>
      <c r="F80" s="17"/>
      <c r="G80" s="17"/>
      <c r="H80" s="16"/>
      <c r="I80" s="344" t="s">
        <v>294</v>
      </c>
      <c r="J80" s="345"/>
      <c r="K80" s="345"/>
      <c r="L80" s="345"/>
      <c r="M80" s="346"/>
      <c r="N80" s="27">
        <v>39</v>
      </c>
      <c r="O80" s="26">
        <v>5</v>
      </c>
      <c r="P80" s="25">
        <v>1</v>
      </c>
      <c r="Q80" s="12" t="s">
        <v>46</v>
      </c>
      <c r="R80" s="23" t="s">
        <v>7</v>
      </c>
      <c r="S80" s="24" t="s">
        <v>45</v>
      </c>
      <c r="T80" s="23" t="s">
        <v>44</v>
      </c>
      <c r="U80" s="22" t="s">
        <v>293</v>
      </c>
      <c r="V80" s="164"/>
      <c r="W80" s="159"/>
      <c r="X80" s="165">
        <f>X81</f>
        <v>0</v>
      </c>
      <c r="Y80" s="165">
        <f>Y81</f>
        <v>3096900</v>
      </c>
      <c r="Z80" s="257">
        <f>Z81</f>
        <v>0</v>
      </c>
      <c r="AA80" s="8"/>
      <c r="AB80" s="3"/>
    </row>
    <row r="81" spans="1:28" ht="43.5" customHeight="1">
      <c r="A81" s="21"/>
      <c r="B81" s="20"/>
      <c r="C81" s="104"/>
      <c r="D81" s="19"/>
      <c r="E81" s="35"/>
      <c r="F81" s="34"/>
      <c r="G81" s="34"/>
      <c r="H81" s="34"/>
      <c r="I81" s="33"/>
      <c r="J81" s="350" t="s">
        <v>26</v>
      </c>
      <c r="K81" s="350"/>
      <c r="L81" s="350"/>
      <c r="M81" s="351"/>
      <c r="N81" s="15">
        <v>39</v>
      </c>
      <c r="O81" s="14">
        <v>5</v>
      </c>
      <c r="P81" s="13">
        <v>1</v>
      </c>
      <c r="Q81" s="12" t="s">
        <v>46</v>
      </c>
      <c r="R81" s="10" t="s">
        <v>7</v>
      </c>
      <c r="S81" s="11" t="s">
        <v>45</v>
      </c>
      <c r="T81" s="10" t="s">
        <v>44</v>
      </c>
      <c r="U81" s="9" t="s">
        <v>293</v>
      </c>
      <c r="V81" s="255" t="s">
        <v>23</v>
      </c>
      <c r="W81" s="159"/>
      <c r="X81" s="256">
        <v>0</v>
      </c>
      <c r="Y81" s="256">
        <v>3096900</v>
      </c>
      <c r="Z81" s="257">
        <v>0</v>
      </c>
      <c r="AA81" s="8"/>
      <c r="AB81" s="3"/>
    </row>
    <row r="82" spans="1:28" ht="23.25" customHeight="1">
      <c r="A82" s="21"/>
      <c r="B82" s="20"/>
      <c r="C82" s="104"/>
      <c r="D82" s="19"/>
      <c r="E82" s="352" t="s">
        <v>43</v>
      </c>
      <c r="F82" s="353"/>
      <c r="G82" s="353"/>
      <c r="H82" s="353"/>
      <c r="I82" s="353"/>
      <c r="J82" s="354"/>
      <c r="K82" s="354"/>
      <c r="L82" s="354"/>
      <c r="M82" s="355"/>
      <c r="N82" s="85">
        <v>39</v>
      </c>
      <c r="O82" s="86">
        <v>5</v>
      </c>
      <c r="P82" s="87">
        <v>2</v>
      </c>
      <c r="Q82" s="88" t="s">
        <v>1</v>
      </c>
      <c r="R82" s="105" t="s">
        <v>1</v>
      </c>
      <c r="S82" s="106" t="s">
        <v>1</v>
      </c>
      <c r="T82" s="105" t="s">
        <v>1</v>
      </c>
      <c r="U82" s="107" t="s">
        <v>1</v>
      </c>
      <c r="V82" s="166"/>
      <c r="W82" s="162"/>
      <c r="X82" s="163">
        <f t="shared" ref="X82:Z85" si="24">X83</f>
        <v>370000</v>
      </c>
      <c r="Y82" s="163">
        <f t="shared" si="24"/>
        <v>170000</v>
      </c>
      <c r="Z82" s="268">
        <f t="shared" si="24"/>
        <v>100000</v>
      </c>
      <c r="AA82" s="8"/>
      <c r="AB82" s="3"/>
    </row>
    <row r="83" spans="1:28" ht="129.75" customHeight="1">
      <c r="A83" s="21"/>
      <c r="B83" s="20"/>
      <c r="C83" s="104"/>
      <c r="D83" s="19"/>
      <c r="E83" s="28"/>
      <c r="F83" s="344" t="s">
        <v>253</v>
      </c>
      <c r="G83" s="345"/>
      <c r="H83" s="345"/>
      <c r="I83" s="345"/>
      <c r="J83" s="345"/>
      <c r="K83" s="345"/>
      <c r="L83" s="345"/>
      <c r="M83" s="346"/>
      <c r="N83" s="27">
        <v>39</v>
      </c>
      <c r="O83" s="26">
        <v>5</v>
      </c>
      <c r="P83" s="25">
        <v>2</v>
      </c>
      <c r="Q83" s="12" t="s">
        <v>8</v>
      </c>
      <c r="R83" s="23" t="s">
        <v>7</v>
      </c>
      <c r="S83" s="24" t="s">
        <v>5</v>
      </c>
      <c r="T83" s="23" t="s">
        <v>4</v>
      </c>
      <c r="U83" s="22" t="s">
        <v>3</v>
      </c>
      <c r="V83" s="164"/>
      <c r="W83" s="159"/>
      <c r="X83" s="165">
        <f t="shared" si="24"/>
        <v>370000</v>
      </c>
      <c r="Y83" s="165">
        <f t="shared" si="24"/>
        <v>170000</v>
      </c>
      <c r="Z83" s="257">
        <f t="shared" si="24"/>
        <v>100000</v>
      </c>
      <c r="AA83" s="8"/>
      <c r="AB83" s="3"/>
    </row>
    <row r="84" spans="1:28" ht="46.5" customHeight="1">
      <c r="A84" s="21"/>
      <c r="B84" s="20"/>
      <c r="C84" s="104"/>
      <c r="D84" s="19"/>
      <c r="E84" s="18"/>
      <c r="F84" s="16"/>
      <c r="G84" s="344" t="s">
        <v>42</v>
      </c>
      <c r="H84" s="345"/>
      <c r="I84" s="345"/>
      <c r="J84" s="345"/>
      <c r="K84" s="345"/>
      <c r="L84" s="345"/>
      <c r="M84" s="346"/>
      <c r="N84" s="27">
        <v>39</v>
      </c>
      <c r="O84" s="26">
        <v>5</v>
      </c>
      <c r="P84" s="25">
        <v>2</v>
      </c>
      <c r="Q84" s="12" t="s">
        <v>41</v>
      </c>
      <c r="R84" s="23" t="s">
        <v>7</v>
      </c>
      <c r="S84" s="24" t="s">
        <v>36</v>
      </c>
      <c r="T84" s="23" t="s">
        <v>4</v>
      </c>
      <c r="U84" s="22" t="s">
        <v>3</v>
      </c>
      <c r="V84" s="164"/>
      <c r="W84" s="159"/>
      <c r="X84" s="165">
        <f t="shared" si="24"/>
        <v>370000</v>
      </c>
      <c r="Y84" s="165">
        <f t="shared" si="24"/>
        <v>170000</v>
      </c>
      <c r="Z84" s="257">
        <f t="shared" si="24"/>
        <v>100000</v>
      </c>
      <c r="AA84" s="8"/>
      <c r="AB84" s="3"/>
    </row>
    <row r="85" spans="1:28" ht="29.25" customHeight="1">
      <c r="A85" s="21"/>
      <c r="B85" s="20"/>
      <c r="C85" s="104"/>
      <c r="D85" s="19"/>
      <c r="E85" s="18"/>
      <c r="F85" s="17"/>
      <c r="G85" s="16"/>
      <c r="H85" s="344" t="s">
        <v>40</v>
      </c>
      <c r="I85" s="345"/>
      <c r="J85" s="345"/>
      <c r="K85" s="345"/>
      <c r="L85" s="345"/>
      <c r="M85" s="346"/>
      <c r="N85" s="27">
        <v>39</v>
      </c>
      <c r="O85" s="26">
        <v>5</v>
      </c>
      <c r="P85" s="25">
        <v>2</v>
      </c>
      <c r="Q85" s="12" t="s">
        <v>39</v>
      </c>
      <c r="R85" s="23" t="s">
        <v>7</v>
      </c>
      <c r="S85" s="24" t="s">
        <v>36</v>
      </c>
      <c r="T85" s="23" t="s">
        <v>24</v>
      </c>
      <c r="U85" s="22" t="s">
        <v>3</v>
      </c>
      <c r="V85" s="164"/>
      <c r="W85" s="159"/>
      <c r="X85" s="165">
        <f t="shared" si="24"/>
        <v>370000</v>
      </c>
      <c r="Y85" s="165">
        <f t="shared" si="24"/>
        <v>170000</v>
      </c>
      <c r="Z85" s="257">
        <f t="shared" si="24"/>
        <v>100000</v>
      </c>
      <c r="AA85" s="8"/>
      <c r="AB85" s="3"/>
    </row>
    <row r="86" spans="1:28" ht="23.25" customHeight="1">
      <c r="A86" s="21"/>
      <c r="B86" s="20"/>
      <c r="C86" s="104"/>
      <c r="D86" s="19"/>
      <c r="E86" s="18"/>
      <c r="F86" s="17"/>
      <c r="G86" s="17"/>
      <c r="H86" s="16"/>
      <c r="I86" s="344" t="s">
        <v>38</v>
      </c>
      <c r="J86" s="345"/>
      <c r="K86" s="345"/>
      <c r="L86" s="345"/>
      <c r="M86" s="346"/>
      <c r="N86" s="27">
        <v>39</v>
      </c>
      <c r="O86" s="26">
        <v>5</v>
      </c>
      <c r="P86" s="25">
        <v>2</v>
      </c>
      <c r="Q86" s="12" t="s">
        <v>37</v>
      </c>
      <c r="R86" s="23" t="s">
        <v>7</v>
      </c>
      <c r="S86" s="24" t="s">
        <v>36</v>
      </c>
      <c r="T86" s="23" t="s">
        <v>24</v>
      </c>
      <c r="U86" s="22" t="s">
        <v>35</v>
      </c>
      <c r="V86" s="164"/>
      <c r="W86" s="159"/>
      <c r="X86" s="165">
        <f>X87</f>
        <v>370000</v>
      </c>
      <c r="Y86" s="165">
        <f>Y87</f>
        <v>170000</v>
      </c>
      <c r="Z86" s="257">
        <f>Z87</f>
        <v>100000</v>
      </c>
      <c r="AA86" s="8"/>
      <c r="AB86" s="3"/>
    </row>
    <row r="87" spans="1:28" ht="43.5" customHeight="1">
      <c r="A87" s="21"/>
      <c r="B87" s="20"/>
      <c r="C87" s="104"/>
      <c r="D87" s="19"/>
      <c r="E87" s="35"/>
      <c r="F87" s="34"/>
      <c r="G87" s="34"/>
      <c r="H87" s="34"/>
      <c r="I87" s="33"/>
      <c r="J87" s="350" t="s">
        <v>26</v>
      </c>
      <c r="K87" s="350"/>
      <c r="L87" s="350"/>
      <c r="M87" s="351"/>
      <c r="N87" s="241">
        <v>39</v>
      </c>
      <c r="O87" s="14">
        <v>5</v>
      </c>
      <c r="P87" s="13">
        <v>2</v>
      </c>
      <c r="Q87" s="12" t="s">
        <v>37</v>
      </c>
      <c r="R87" s="10" t="s">
        <v>7</v>
      </c>
      <c r="S87" s="11" t="s">
        <v>36</v>
      </c>
      <c r="T87" s="10" t="s">
        <v>24</v>
      </c>
      <c r="U87" s="9" t="s">
        <v>35</v>
      </c>
      <c r="V87" s="255" t="s">
        <v>23</v>
      </c>
      <c r="W87" s="159"/>
      <c r="X87" s="256">
        <v>370000</v>
      </c>
      <c r="Y87" s="256">
        <v>170000</v>
      </c>
      <c r="Z87" s="256">
        <v>100000</v>
      </c>
      <c r="AA87" s="8"/>
      <c r="AB87" s="3"/>
    </row>
    <row r="88" spans="1:28" ht="23.25" customHeight="1">
      <c r="A88" s="21"/>
      <c r="B88" s="20"/>
      <c r="C88" s="104"/>
      <c r="D88" s="19"/>
      <c r="E88" s="352" t="s">
        <v>34</v>
      </c>
      <c r="F88" s="353"/>
      <c r="G88" s="353"/>
      <c r="H88" s="353"/>
      <c r="I88" s="353"/>
      <c r="J88" s="354"/>
      <c r="K88" s="354"/>
      <c r="L88" s="354"/>
      <c r="M88" s="355"/>
      <c r="N88" s="85">
        <v>39</v>
      </c>
      <c r="O88" s="86">
        <v>5</v>
      </c>
      <c r="P88" s="87">
        <v>3</v>
      </c>
      <c r="Q88" s="88" t="s">
        <v>1</v>
      </c>
      <c r="R88" s="105" t="s">
        <v>1</v>
      </c>
      <c r="S88" s="106" t="s">
        <v>1</v>
      </c>
      <c r="T88" s="105" t="s">
        <v>1</v>
      </c>
      <c r="U88" s="107" t="s">
        <v>1</v>
      </c>
      <c r="V88" s="166"/>
      <c r="W88" s="162"/>
      <c r="X88" s="167">
        <f>X89</f>
        <v>470000</v>
      </c>
      <c r="Y88" s="167">
        <f>Y89+Y100</f>
        <v>2140236.23</v>
      </c>
      <c r="Z88" s="167">
        <f t="shared" ref="Z88" si="25">Z89</f>
        <v>162401.71</v>
      </c>
      <c r="AA88" s="8"/>
      <c r="AB88" s="3"/>
    </row>
    <row r="89" spans="1:28" ht="81" customHeight="1">
      <c r="A89" s="21"/>
      <c r="B89" s="20"/>
      <c r="C89" s="104"/>
      <c r="D89" s="19"/>
      <c r="E89" s="28"/>
      <c r="F89" s="344" t="s">
        <v>253</v>
      </c>
      <c r="G89" s="345"/>
      <c r="H89" s="345"/>
      <c r="I89" s="345"/>
      <c r="J89" s="345"/>
      <c r="K89" s="345"/>
      <c r="L89" s="345"/>
      <c r="M89" s="346"/>
      <c r="N89" s="27">
        <v>39</v>
      </c>
      <c r="O89" s="26">
        <v>5</v>
      </c>
      <c r="P89" s="25">
        <v>3</v>
      </c>
      <c r="Q89" s="12" t="s">
        <v>8</v>
      </c>
      <c r="R89" s="23" t="s">
        <v>7</v>
      </c>
      <c r="S89" s="24" t="s">
        <v>5</v>
      </c>
      <c r="T89" s="23" t="s">
        <v>4</v>
      </c>
      <c r="U89" s="22" t="s">
        <v>3</v>
      </c>
      <c r="V89" s="164"/>
      <c r="W89" s="159"/>
      <c r="X89" s="165">
        <f t="shared" ref="X89:Z89" si="26">X90</f>
        <v>470000</v>
      </c>
      <c r="Y89" s="165">
        <f t="shared" si="26"/>
        <v>140236.22999999998</v>
      </c>
      <c r="Z89" s="257">
        <f t="shared" si="26"/>
        <v>162401.71</v>
      </c>
      <c r="AA89" s="8"/>
      <c r="AB89" s="3"/>
    </row>
    <row r="90" spans="1:28" ht="29.25" customHeight="1">
      <c r="A90" s="21"/>
      <c r="B90" s="20"/>
      <c r="C90" s="104"/>
      <c r="D90" s="19"/>
      <c r="E90" s="18"/>
      <c r="F90" s="16"/>
      <c r="G90" s="344" t="s">
        <v>33</v>
      </c>
      <c r="H90" s="345"/>
      <c r="I90" s="345"/>
      <c r="J90" s="345"/>
      <c r="K90" s="345"/>
      <c r="L90" s="345"/>
      <c r="M90" s="346"/>
      <c r="N90" s="27">
        <v>39</v>
      </c>
      <c r="O90" s="26">
        <v>5</v>
      </c>
      <c r="P90" s="25">
        <v>3</v>
      </c>
      <c r="Q90" s="12" t="s">
        <v>32</v>
      </c>
      <c r="R90" s="23" t="s">
        <v>7</v>
      </c>
      <c r="S90" s="24" t="s">
        <v>25</v>
      </c>
      <c r="T90" s="23" t="s">
        <v>4</v>
      </c>
      <c r="U90" s="22" t="s">
        <v>3</v>
      </c>
      <c r="V90" s="164"/>
      <c r="W90" s="159"/>
      <c r="X90" s="165">
        <f>X91+X94+X97</f>
        <v>470000</v>
      </c>
      <c r="Y90" s="165">
        <f>Y91+Y94+Y97</f>
        <v>140236.22999999998</v>
      </c>
      <c r="Z90" s="165">
        <f t="shared" ref="Z90" si="27">Z91+Z94+Z97</f>
        <v>162401.71</v>
      </c>
      <c r="AA90" s="8"/>
      <c r="AB90" s="3"/>
    </row>
    <row r="91" spans="1:28" ht="29.25" customHeight="1">
      <c r="A91" s="21"/>
      <c r="B91" s="20"/>
      <c r="C91" s="104"/>
      <c r="D91" s="19"/>
      <c r="E91" s="18"/>
      <c r="F91" s="17"/>
      <c r="G91" s="16"/>
      <c r="H91" s="344" t="s">
        <v>31</v>
      </c>
      <c r="I91" s="345"/>
      <c r="J91" s="345"/>
      <c r="K91" s="345"/>
      <c r="L91" s="345"/>
      <c r="M91" s="346"/>
      <c r="N91" s="27">
        <v>39</v>
      </c>
      <c r="O91" s="26">
        <v>5</v>
      </c>
      <c r="P91" s="25">
        <v>3</v>
      </c>
      <c r="Q91" s="12" t="s">
        <v>30</v>
      </c>
      <c r="R91" s="23" t="s">
        <v>7</v>
      </c>
      <c r="S91" s="24" t="s">
        <v>25</v>
      </c>
      <c r="T91" s="23" t="s">
        <v>6</v>
      </c>
      <c r="U91" s="22" t="s">
        <v>3</v>
      </c>
      <c r="V91" s="164"/>
      <c r="W91" s="159"/>
      <c r="X91" s="165">
        <f t="shared" ref="X91:Z92" si="28">X92</f>
        <v>270000</v>
      </c>
      <c r="Y91" s="165">
        <f t="shared" si="28"/>
        <v>70000</v>
      </c>
      <c r="Z91" s="257">
        <f t="shared" si="28"/>
        <v>80000</v>
      </c>
      <c r="AA91" s="8"/>
      <c r="AB91" s="3"/>
    </row>
    <row r="92" spans="1:28" ht="23.25" customHeight="1">
      <c r="A92" s="21"/>
      <c r="B92" s="20"/>
      <c r="C92" s="104"/>
      <c r="D92" s="19"/>
      <c r="E92" s="18"/>
      <c r="F92" s="17"/>
      <c r="G92" s="17"/>
      <c r="H92" s="16"/>
      <c r="I92" s="344" t="s">
        <v>29</v>
      </c>
      <c r="J92" s="345"/>
      <c r="K92" s="345"/>
      <c r="L92" s="345"/>
      <c r="M92" s="346"/>
      <c r="N92" s="27">
        <v>39</v>
      </c>
      <c r="O92" s="26">
        <v>5</v>
      </c>
      <c r="P92" s="25">
        <v>3</v>
      </c>
      <c r="Q92" s="12" t="s">
        <v>28</v>
      </c>
      <c r="R92" s="23" t="s">
        <v>7</v>
      </c>
      <c r="S92" s="24" t="s">
        <v>25</v>
      </c>
      <c r="T92" s="23" t="s">
        <v>6</v>
      </c>
      <c r="U92" s="22" t="s">
        <v>27</v>
      </c>
      <c r="V92" s="164"/>
      <c r="W92" s="159"/>
      <c r="X92" s="165">
        <f t="shared" si="28"/>
        <v>270000</v>
      </c>
      <c r="Y92" s="165">
        <f>Y93</f>
        <v>70000</v>
      </c>
      <c r="Z92" s="257">
        <f t="shared" si="28"/>
        <v>80000</v>
      </c>
      <c r="AA92" s="8"/>
      <c r="AB92" s="3"/>
    </row>
    <row r="93" spans="1:28" ht="46.5" customHeight="1">
      <c r="A93" s="21"/>
      <c r="B93" s="20"/>
      <c r="C93" s="104"/>
      <c r="D93" s="19"/>
      <c r="E93" s="18"/>
      <c r="F93" s="17"/>
      <c r="G93" s="17"/>
      <c r="H93" s="34"/>
      <c r="I93" s="33"/>
      <c r="J93" s="350" t="s">
        <v>26</v>
      </c>
      <c r="K93" s="350"/>
      <c r="L93" s="350"/>
      <c r="M93" s="351"/>
      <c r="N93" s="27">
        <v>39</v>
      </c>
      <c r="O93" s="14">
        <v>5</v>
      </c>
      <c r="P93" s="13">
        <v>3</v>
      </c>
      <c r="Q93" s="12" t="s">
        <v>28</v>
      </c>
      <c r="R93" s="10" t="s">
        <v>7</v>
      </c>
      <c r="S93" s="11" t="s">
        <v>25</v>
      </c>
      <c r="T93" s="10" t="s">
        <v>6</v>
      </c>
      <c r="U93" s="9" t="s">
        <v>27</v>
      </c>
      <c r="V93" s="255" t="s">
        <v>23</v>
      </c>
      <c r="W93" s="159"/>
      <c r="X93" s="256">
        <v>270000</v>
      </c>
      <c r="Y93" s="256">
        <v>70000</v>
      </c>
      <c r="Z93" s="256">
        <v>80000</v>
      </c>
      <c r="AA93" s="8"/>
      <c r="AB93" s="3"/>
    </row>
    <row r="94" spans="1:28" ht="28.5" customHeight="1">
      <c r="A94" s="21"/>
      <c r="B94" s="20"/>
      <c r="C94" s="104"/>
      <c r="D94" s="19"/>
      <c r="E94" s="18"/>
      <c r="F94" s="17"/>
      <c r="G94" s="17"/>
      <c r="H94" s="221"/>
      <c r="I94" s="222"/>
      <c r="J94" s="81"/>
      <c r="K94" s="81"/>
      <c r="L94" s="81"/>
      <c r="M94" s="266" t="s">
        <v>254</v>
      </c>
      <c r="N94" s="224">
        <v>39</v>
      </c>
      <c r="O94" s="14">
        <v>5</v>
      </c>
      <c r="P94" s="13">
        <v>3</v>
      </c>
      <c r="Q94" s="12" t="s">
        <v>30</v>
      </c>
      <c r="R94" s="10" t="s">
        <v>7</v>
      </c>
      <c r="S94" s="11" t="s">
        <v>25</v>
      </c>
      <c r="T94" s="10">
        <v>2</v>
      </c>
      <c r="U94" s="9" t="s">
        <v>3</v>
      </c>
      <c r="V94" s="255"/>
      <c r="W94" s="159"/>
      <c r="X94" s="256">
        <f>X95</f>
        <v>30000</v>
      </c>
      <c r="Y94" s="256">
        <f t="shared" ref="Y94:Z94" si="29">Y95</f>
        <v>30236.23</v>
      </c>
      <c r="Z94" s="257">
        <f t="shared" si="29"/>
        <v>29401.71</v>
      </c>
      <c r="AA94" s="8"/>
      <c r="AB94" s="3"/>
    </row>
    <row r="95" spans="1:28" ht="16.5" customHeight="1">
      <c r="A95" s="21"/>
      <c r="B95" s="20"/>
      <c r="C95" s="104"/>
      <c r="D95" s="19"/>
      <c r="E95" s="18"/>
      <c r="F95" s="17"/>
      <c r="G95" s="17"/>
      <c r="H95" s="221"/>
      <c r="I95" s="222"/>
      <c r="J95" s="81"/>
      <c r="K95" s="81"/>
      <c r="L95" s="81"/>
      <c r="M95" s="223" t="s">
        <v>255</v>
      </c>
      <c r="N95" s="224">
        <v>39</v>
      </c>
      <c r="O95" s="14">
        <v>5</v>
      </c>
      <c r="P95" s="13">
        <v>3</v>
      </c>
      <c r="Q95" s="12" t="s">
        <v>28</v>
      </c>
      <c r="R95" s="10" t="s">
        <v>7</v>
      </c>
      <c r="S95" s="11" t="s">
        <v>25</v>
      </c>
      <c r="T95" s="10">
        <v>2</v>
      </c>
      <c r="U95" s="9">
        <v>90037</v>
      </c>
      <c r="V95" s="255"/>
      <c r="W95" s="159"/>
      <c r="X95" s="256">
        <f>X96</f>
        <v>30000</v>
      </c>
      <c r="Y95" s="256">
        <f>Y96</f>
        <v>30236.23</v>
      </c>
      <c r="Z95" s="257">
        <f>Z96</f>
        <v>29401.71</v>
      </c>
      <c r="AA95" s="8"/>
      <c r="AB95" s="3"/>
    </row>
    <row r="96" spans="1:28" ht="51.75" customHeight="1">
      <c r="A96" s="21"/>
      <c r="B96" s="20"/>
      <c r="C96" s="104"/>
      <c r="D96" s="19"/>
      <c r="E96" s="18"/>
      <c r="F96" s="17"/>
      <c r="G96" s="17"/>
      <c r="H96" s="221"/>
      <c r="I96" s="222"/>
      <c r="J96" s="81"/>
      <c r="K96" s="81"/>
      <c r="L96" s="81"/>
      <c r="M96" s="82" t="s">
        <v>26</v>
      </c>
      <c r="N96" s="27">
        <v>39</v>
      </c>
      <c r="O96" s="26">
        <v>5</v>
      </c>
      <c r="P96" s="25">
        <v>3</v>
      </c>
      <c r="Q96" s="249" t="s">
        <v>28</v>
      </c>
      <c r="R96" s="23" t="s">
        <v>7</v>
      </c>
      <c r="S96" s="24" t="s">
        <v>25</v>
      </c>
      <c r="T96" s="23">
        <v>2</v>
      </c>
      <c r="U96" s="22">
        <v>90037</v>
      </c>
      <c r="V96" s="263">
        <v>240</v>
      </c>
      <c r="W96" s="254"/>
      <c r="X96" s="169">
        <v>30000</v>
      </c>
      <c r="Y96" s="169">
        <v>30236.23</v>
      </c>
      <c r="Z96" s="169">
        <v>29401.71</v>
      </c>
      <c r="AA96" s="8"/>
      <c r="AB96" s="3"/>
    </row>
    <row r="97" spans="1:28" ht="51.75" customHeight="1">
      <c r="A97" s="21"/>
      <c r="B97" s="20"/>
      <c r="C97" s="104"/>
      <c r="D97" s="19"/>
      <c r="E97" s="18"/>
      <c r="F97" s="17"/>
      <c r="G97" s="17"/>
      <c r="H97" s="221"/>
      <c r="I97" s="222"/>
      <c r="J97" s="81"/>
      <c r="K97" s="81"/>
      <c r="L97" s="81"/>
      <c r="M97" s="266" t="s">
        <v>256</v>
      </c>
      <c r="N97" s="27">
        <v>39</v>
      </c>
      <c r="O97" s="26">
        <v>5</v>
      </c>
      <c r="P97" s="25">
        <v>3</v>
      </c>
      <c r="Q97" s="12" t="s">
        <v>30</v>
      </c>
      <c r="R97" s="23" t="s">
        <v>7</v>
      </c>
      <c r="S97" s="24" t="s">
        <v>25</v>
      </c>
      <c r="T97" s="23">
        <v>4</v>
      </c>
      <c r="U97" s="22" t="s">
        <v>3</v>
      </c>
      <c r="V97" s="261"/>
      <c r="W97" s="159"/>
      <c r="X97" s="256">
        <f>X98</f>
        <v>170000</v>
      </c>
      <c r="Y97" s="256">
        <f>Y98</f>
        <v>40000</v>
      </c>
      <c r="Z97" s="256">
        <f>Z98</f>
        <v>53000</v>
      </c>
      <c r="AA97" s="8"/>
      <c r="AB97" s="3"/>
    </row>
    <row r="98" spans="1:28" ht="51.75" customHeight="1">
      <c r="A98" s="21"/>
      <c r="B98" s="20"/>
      <c r="C98" s="104"/>
      <c r="D98" s="19"/>
      <c r="E98" s="18"/>
      <c r="F98" s="17"/>
      <c r="G98" s="17"/>
      <c r="H98" s="221"/>
      <c r="I98" s="222"/>
      <c r="J98" s="81"/>
      <c r="K98" s="81"/>
      <c r="L98" s="81"/>
      <c r="M98" s="266" t="s">
        <v>257</v>
      </c>
      <c r="N98" s="27">
        <v>39</v>
      </c>
      <c r="O98" s="26">
        <v>5</v>
      </c>
      <c r="P98" s="25">
        <v>3</v>
      </c>
      <c r="Q98" s="249" t="s">
        <v>28</v>
      </c>
      <c r="R98" s="23" t="s">
        <v>7</v>
      </c>
      <c r="S98" s="24" t="s">
        <v>25</v>
      </c>
      <c r="T98" s="23">
        <v>4</v>
      </c>
      <c r="U98" s="22">
        <v>90039</v>
      </c>
      <c r="V98" s="261"/>
      <c r="W98" s="159"/>
      <c r="X98" s="256">
        <f>X99</f>
        <v>170000</v>
      </c>
      <c r="Y98" s="256">
        <f t="shared" ref="Y98:Z98" si="30">Y99</f>
        <v>40000</v>
      </c>
      <c r="Z98" s="257">
        <f t="shared" si="30"/>
        <v>53000</v>
      </c>
      <c r="AA98" s="8"/>
      <c r="AB98" s="3"/>
    </row>
    <row r="99" spans="1:28" ht="51.75" customHeight="1">
      <c r="A99" s="21"/>
      <c r="B99" s="20"/>
      <c r="C99" s="104"/>
      <c r="D99" s="19"/>
      <c r="E99" s="18"/>
      <c r="F99" s="17"/>
      <c r="G99" s="17"/>
      <c r="H99" s="221"/>
      <c r="I99" s="222"/>
      <c r="J99" s="81"/>
      <c r="K99" s="81"/>
      <c r="L99" s="81"/>
      <c r="M99" s="293" t="s">
        <v>26</v>
      </c>
      <c r="N99" s="294">
        <v>39</v>
      </c>
      <c r="O99" s="13">
        <v>5</v>
      </c>
      <c r="P99" s="13">
        <v>3</v>
      </c>
      <c r="Q99" s="12" t="s">
        <v>28</v>
      </c>
      <c r="R99" s="23" t="s">
        <v>7</v>
      </c>
      <c r="S99" s="24" t="s">
        <v>25</v>
      </c>
      <c r="T99" s="23">
        <v>4</v>
      </c>
      <c r="U99" s="333">
        <v>90039</v>
      </c>
      <c r="V99" s="261">
        <v>240</v>
      </c>
      <c r="W99" s="159"/>
      <c r="X99" s="256">
        <v>170000</v>
      </c>
      <c r="Y99" s="256">
        <v>40000</v>
      </c>
      <c r="Z99" s="256">
        <v>53000</v>
      </c>
      <c r="AA99" s="8"/>
      <c r="AB99" s="3"/>
    </row>
    <row r="100" spans="1:28" ht="51.75" customHeight="1">
      <c r="A100" s="21"/>
      <c r="B100" s="20"/>
      <c r="C100" s="104"/>
      <c r="D100" s="320"/>
      <c r="E100" s="35"/>
      <c r="F100" s="319"/>
      <c r="G100" s="319"/>
      <c r="H100" s="319"/>
      <c r="I100" s="321"/>
      <c r="J100" s="81"/>
      <c r="K100" s="81"/>
      <c r="L100" s="81"/>
      <c r="M100" s="317" t="s">
        <v>296</v>
      </c>
      <c r="N100" s="327">
        <v>39</v>
      </c>
      <c r="O100" s="13">
        <v>5</v>
      </c>
      <c r="P100" s="13">
        <v>3</v>
      </c>
      <c r="Q100" s="331"/>
      <c r="R100" s="26">
        <v>85</v>
      </c>
      <c r="S100" s="24">
        <v>6</v>
      </c>
      <c r="T100" s="23">
        <v>1</v>
      </c>
      <c r="U100" s="333">
        <v>0</v>
      </c>
      <c r="V100" s="332"/>
      <c r="W100" s="300"/>
      <c r="X100" s="257"/>
      <c r="Y100" s="257">
        <f>Y101</f>
        <v>2000000</v>
      </c>
      <c r="Z100" s="257"/>
      <c r="AA100" s="8"/>
      <c r="AB100" s="3"/>
    </row>
    <row r="101" spans="1:28" ht="51.75" customHeight="1">
      <c r="A101" s="21"/>
      <c r="B101" s="20"/>
      <c r="C101" s="104"/>
      <c r="D101" s="320"/>
      <c r="E101" s="35"/>
      <c r="F101" s="319"/>
      <c r="G101" s="319"/>
      <c r="H101" s="319"/>
      <c r="I101" s="321"/>
      <c r="J101" s="81"/>
      <c r="K101" s="81"/>
      <c r="L101" s="81"/>
      <c r="M101" s="317" t="s">
        <v>295</v>
      </c>
      <c r="N101" s="327">
        <v>39</v>
      </c>
      <c r="O101" s="13">
        <v>5</v>
      </c>
      <c r="P101" s="13">
        <v>3</v>
      </c>
      <c r="Q101" s="331"/>
      <c r="R101" s="26">
        <v>85</v>
      </c>
      <c r="S101" s="24">
        <v>6</v>
      </c>
      <c r="T101" s="23">
        <v>1</v>
      </c>
      <c r="U101" s="333" t="s">
        <v>297</v>
      </c>
      <c r="V101" s="332"/>
      <c r="W101" s="300"/>
      <c r="X101" s="257"/>
      <c r="Y101" s="257">
        <f>Y102</f>
        <v>2000000</v>
      </c>
      <c r="Z101" s="257"/>
      <c r="AA101" s="8"/>
      <c r="AB101" s="3"/>
    </row>
    <row r="102" spans="1:28" ht="51.75" customHeight="1">
      <c r="A102" s="21"/>
      <c r="B102" s="20"/>
      <c r="C102" s="104"/>
      <c r="D102" s="320"/>
      <c r="E102" s="35"/>
      <c r="F102" s="319"/>
      <c r="G102" s="319"/>
      <c r="H102" s="319"/>
      <c r="I102" s="321"/>
      <c r="J102" s="81"/>
      <c r="K102" s="81"/>
      <c r="L102" s="81"/>
      <c r="M102" s="317" t="s">
        <v>26</v>
      </c>
      <c r="N102" s="327">
        <v>39</v>
      </c>
      <c r="O102" s="13">
        <v>5</v>
      </c>
      <c r="P102" s="13">
        <v>3</v>
      </c>
      <c r="Q102" s="331"/>
      <c r="R102" s="26">
        <v>85</v>
      </c>
      <c r="S102" s="24">
        <v>6</v>
      </c>
      <c r="T102" s="23">
        <v>1</v>
      </c>
      <c r="U102" s="333" t="s">
        <v>297</v>
      </c>
      <c r="V102" s="332">
        <v>240</v>
      </c>
      <c r="W102" s="300"/>
      <c r="X102" s="257"/>
      <c r="Y102" s="257">
        <v>2000000</v>
      </c>
      <c r="Z102" s="257"/>
      <c r="AA102" s="8"/>
      <c r="AB102" s="3"/>
    </row>
    <row r="103" spans="1:28" ht="23.25" customHeight="1">
      <c r="A103" s="21"/>
      <c r="B103" s="20"/>
      <c r="C103" s="104"/>
      <c r="D103" s="349" t="s">
        <v>22</v>
      </c>
      <c r="E103" s="357"/>
      <c r="F103" s="357"/>
      <c r="G103" s="357"/>
      <c r="H103" s="357"/>
      <c r="I103" s="357"/>
      <c r="J103" s="358"/>
      <c r="K103" s="358"/>
      <c r="L103" s="358"/>
      <c r="M103" s="359"/>
      <c r="N103" s="32">
        <v>39</v>
      </c>
      <c r="O103" s="31">
        <v>8</v>
      </c>
      <c r="P103" s="30" t="s">
        <v>1</v>
      </c>
      <c r="Q103" s="246" t="s">
        <v>1</v>
      </c>
      <c r="R103" s="322" t="s">
        <v>1</v>
      </c>
      <c r="S103" s="252" t="s">
        <v>1</v>
      </c>
      <c r="T103" s="323" t="s">
        <v>1</v>
      </c>
      <c r="U103" s="334" t="s">
        <v>1</v>
      </c>
      <c r="V103" s="170"/>
      <c r="W103" s="247"/>
      <c r="X103" s="171">
        <f>X104</f>
        <v>1777000</v>
      </c>
      <c r="Y103" s="171">
        <f>Y104</f>
        <v>1540000</v>
      </c>
      <c r="Z103" s="314">
        <f>Z104</f>
        <v>1540000</v>
      </c>
      <c r="AA103" s="8"/>
      <c r="AB103" s="3"/>
    </row>
    <row r="104" spans="1:28" ht="23.25" customHeight="1">
      <c r="A104" s="21"/>
      <c r="B104" s="20"/>
      <c r="C104" s="104"/>
      <c r="D104" s="29"/>
      <c r="E104" s="352" t="s">
        <v>21</v>
      </c>
      <c r="F104" s="353"/>
      <c r="G104" s="353"/>
      <c r="H104" s="353"/>
      <c r="I104" s="353"/>
      <c r="J104" s="353"/>
      <c r="K104" s="353"/>
      <c r="L104" s="353"/>
      <c r="M104" s="356"/>
      <c r="N104" s="89">
        <v>39</v>
      </c>
      <c r="O104" s="90">
        <v>8</v>
      </c>
      <c r="P104" s="91">
        <v>1</v>
      </c>
      <c r="Q104" s="88" t="s">
        <v>1</v>
      </c>
      <c r="R104" s="92" t="s">
        <v>1</v>
      </c>
      <c r="S104" s="93" t="s">
        <v>1</v>
      </c>
      <c r="T104" s="92" t="s">
        <v>1</v>
      </c>
      <c r="U104" s="94" t="s">
        <v>1</v>
      </c>
      <c r="V104" s="161"/>
      <c r="W104" s="162"/>
      <c r="X104" s="163">
        <f t="shared" ref="X104:Z104" si="31">X105</f>
        <v>1777000</v>
      </c>
      <c r="Y104" s="163">
        <f t="shared" si="31"/>
        <v>1540000</v>
      </c>
      <c r="Z104" s="163">
        <f t="shared" si="31"/>
        <v>1540000</v>
      </c>
      <c r="AA104" s="8"/>
      <c r="AB104" s="3"/>
    </row>
    <row r="105" spans="1:28" ht="29.25" customHeight="1">
      <c r="A105" s="21"/>
      <c r="B105" s="20"/>
      <c r="C105" s="104"/>
      <c r="D105" s="19"/>
      <c r="E105" s="28"/>
      <c r="F105" s="344" t="s">
        <v>278</v>
      </c>
      <c r="G105" s="344"/>
      <c r="H105" s="344"/>
      <c r="I105" s="344"/>
      <c r="J105" s="344"/>
      <c r="K105" s="344"/>
      <c r="L105" s="344"/>
      <c r="M105" s="363"/>
      <c r="N105" s="241">
        <v>39</v>
      </c>
      <c r="O105" s="14">
        <v>8</v>
      </c>
      <c r="P105" s="13">
        <v>1</v>
      </c>
      <c r="Q105" s="12" t="s">
        <v>20</v>
      </c>
      <c r="R105" s="10" t="s">
        <v>12</v>
      </c>
      <c r="S105" s="11" t="s">
        <v>5</v>
      </c>
      <c r="T105" s="10" t="s">
        <v>4</v>
      </c>
      <c r="U105" s="9" t="s">
        <v>3</v>
      </c>
      <c r="V105" s="255"/>
      <c r="W105" s="159"/>
      <c r="X105" s="256">
        <f>X106+X110</f>
        <v>1777000</v>
      </c>
      <c r="Y105" s="256">
        <f t="shared" ref="Y105:Z105" si="32">Y106+Y110</f>
        <v>1540000</v>
      </c>
      <c r="Z105" s="256">
        <f t="shared" si="32"/>
        <v>1540000</v>
      </c>
      <c r="AA105" s="8"/>
      <c r="AB105" s="3"/>
    </row>
    <row r="106" spans="1:28" ht="29.25" customHeight="1">
      <c r="A106" s="21"/>
      <c r="B106" s="20"/>
      <c r="C106" s="104"/>
      <c r="D106" s="278"/>
      <c r="E106" s="28"/>
      <c r="F106" s="16"/>
      <c r="G106" s="281"/>
      <c r="H106" s="279"/>
      <c r="I106" s="279"/>
      <c r="J106" s="279"/>
      <c r="K106" s="279"/>
      <c r="L106" s="279"/>
      <c r="M106" s="274" t="s">
        <v>279</v>
      </c>
      <c r="N106" s="288">
        <v>39</v>
      </c>
      <c r="O106" s="13">
        <v>8</v>
      </c>
      <c r="P106" s="13">
        <v>1</v>
      </c>
      <c r="Q106" s="246" t="s">
        <v>18</v>
      </c>
      <c r="R106" s="108" t="s">
        <v>12</v>
      </c>
      <c r="S106" s="109">
        <v>1</v>
      </c>
      <c r="T106" s="108" t="s">
        <v>4</v>
      </c>
      <c r="U106" s="110" t="s">
        <v>3</v>
      </c>
      <c r="V106" s="255"/>
      <c r="W106" s="300"/>
      <c r="X106" s="257">
        <f>X107</f>
        <v>290000</v>
      </c>
      <c r="Y106" s="257">
        <f t="shared" ref="Y106:Z106" si="33">Y107</f>
        <v>290000</v>
      </c>
      <c r="Z106" s="257">
        <f t="shared" si="33"/>
        <v>290000</v>
      </c>
      <c r="AA106" s="8"/>
      <c r="AB106" s="3"/>
    </row>
    <row r="107" spans="1:28" ht="34.5" customHeight="1">
      <c r="A107" s="21"/>
      <c r="B107" s="20"/>
      <c r="C107" s="104"/>
      <c r="D107" s="278"/>
      <c r="E107" s="28"/>
      <c r="F107" s="16"/>
      <c r="G107" s="281"/>
      <c r="H107" s="279"/>
      <c r="I107" s="279"/>
      <c r="J107" s="279"/>
      <c r="K107" s="279"/>
      <c r="L107" s="279"/>
      <c r="M107" s="312" t="s">
        <v>280</v>
      </c>
      <c r="N107" s="288">
        <v>39</v>
      </c>
      <c r="O107" s="13">
        <v>8</v>
      </c>
      <c r="P107" s="13">
        <v>1</v>
      </c>
      <c r="Q107" s="299"/>
      <c r="R107" s="23" t="s">
        <v>12</v>
      </c>
      <c r="S107" s="24">
        <v>1</v>
      </c>
      <c r="T107" s="23" t="s">
        <v>6</v>
      </c>
      <c r="U107" s="22" t="s">
        <v>3</v>
      </c>
      <c r="V107" s="255"/>
      <c r="W107" s="300"/>
      <c r="X107" s="257">
        <f>X108</f>
        <v>290000</v>
      </c>
      <c r="Y107" s="257">
        <f t="shared" ref="Y107:Z107" si="34">Y108</f>
        <v>290000</v>
      </c>
      <c r="Z107" s="257">
        <f t="shared" si="34"/>
        <v>290000</v>
      </c>
      <c r="AA107" s="8"/>
      <c r="AB107" s="3"/>
    </row>
    <row r="108" spans="1:28" ht="29.25" customHeight="1">
      <c r="A108" s="21"/>
      <c r="B108" s="20"/>
      <c r="C108" s="104"/>
      <c r="D108" s="278"/>
      <c r="E108" s="28"/>
      <c r="F108" s="16"/>
      <c r="G108" s="281"/>
      <c r="H108" s="279"/>
      <c r="I108" s="279"/>
      <c r="J108" s="279"/>
      <c r="K108" s="279"/>
      <c r="L108" s="279"/>
      <c r="M108" s="309" t="s">
        <v>281</v>
      </c>
      <c r="N108" s="288">
        <v>39</v>
      </c>
      <c r="O108" s="13">
        <v>8</v>
      </c>
      <c r="P108" s="13">
        <v>1</v>
      </c>
      <c r="Q108" s="305"/>
      <c r="R108" s="23" t="s">
        <v>12</v>
      </c>
      <c r="S108" s="24">
        <v>1</v>
      </c>
      <c r="T108" s="23" t="s">
        <v>6</v>
      </c>
      <c r="U108" s="22">
        <v>70005</v>
      </c>
      <c r="V108" s="255"/>
      <c r="W108" s="300"/>
      <c r="X108" s="257">
        <f>X109</f>
        <v>290000</v>
      </c>
      <c r="Y108" s="257">
        <f t="shared" ref="Y108:Z108" si="35">Y109</f>
        <v>290000</v>
      </c>
      <c r="Z108" s="257">
        <f t="shared" si="35"/>
        <v>290000</v>
      </c>
      <c r="AA108" s="8"/>
      <c r="AB108" s="3"/>
    </row>
    <row r="109" spans="1:28" ht="29.25" customHeight="1">
      <c r="A109" s="21"/>
      <c r="B109" s="20"/>
      <c r="C109" s="104"/>
      <c r="D109" s="278"/>
      <c r="E109" s="28"/>
      <c r="F109" s="16"/>
      <c r="G109" s="281"/>
      <c r="H109" s="279"/>
      <c r="I109" s="279"/>
      <c r="J109" s="279"/>
      <c r="K109" s="279"/>
      <c r="L109" s="279"/>
      <c r="M109" s="309" t="s">
        <v>14</v>
      </c>
      <c r="N109" s="288">
        <v>39</v>
      </c>
      <c r="O109" s="13">
        <v>8</v>
      </c>
      <c r="P109" s="13">
        <v>1</v>
      </c>
      <c r="Q109" s="305"/>
      <c r="R109" s="315" t="s">
        <v>12</v>
      </c>
      <c r="S109" s="11">
        <v>1</v>
      </c>
      <c r="T109" s="10" t="s">
        <v>6</v>
      </c>
      <c r="U109" s="9">
        <v>70005</v>
      </c>
      <c r="V109" s="261">
        <v>610</v>
      </c>
      <c r="W109" s="247"/>
      <c r="X109" s="257">
        <v>290000</v>
      </c>
      <c r="Y109" s="257">
        <v>290000</v>
      </c>
      <c r="Z109" s="257">
        <v>290000</v>
      </c>
      <c r="AA109" s="8"/>
      <c r="AB109" s="3"/>
    </row>
    <row r="110" spans="1:28" ht="23.25" customHeight="1">
      <c r="A110" s="21"/>
      <c r="B110" s="20"/>
      <c r="C110" s="104"/>
      <c r="D110" s="19"/>
      <c r="E110" s="18"/>
      <c r="F110" s="16"/>
      <c r="G110" s="362" t="s">
        <v>19</v>
      </c>
      <c r="H110" s="360"/>
      <c r="I110" s="360"/>
      <c r="J110" s="360"/>
      <c r="K110" s="360"/>
      <c r="L110" s="360"/>
      <c r="M110" s="361"/>
      <c r="N110" s="39">
        <v>39</v>
      </c>
      <c r="O110" s="38">
        <v>8</v>
      </c>
      <c r="P110" s="37">
        <v>1</v>
      </c>
      <c r="Q110" s="246" t="s">
        <v>18</v>
      </c>
      <c r="R110" s="108" t="s">
        <v>12</v>
      </c>
      <c r="S110" s="109" t="s">
        <v>11</v>
      </c>
      <c r="T110" s="108" t="s">
        <v>4</v>
      </c>
      <c r="U110" s="110" t="s">
        <v>3</v>
      </c>
      <c r="V110" s="168"/>
      <c r="W110" s="247"/>
      <c r="X110" s="169">
        <f t="shared" ref="X110:Z111" si="36">X111</f>
        <v>1487000</v>
      </c>
      <c r="Y110" s="169">
        <f t="shared" si="36"/>
        <v>1250000</v>
      </c>
      <c r="Z110" s="257">
        <f t="shared" si="36"/>
        <v>1250000</v>
      </c>
      <c r="AA110" s="8"/>
      <c r="AB110" s="3"/>
    </row>
    <row r="111" spans="1:28" ht="29.25" customHeight="1">
      <c r="A111" s="21"/>
      <c r="B111" s="20"/>
      <c r="C111" s="104"/>
      <c r="D111" s="19"/>
      <c r="E111" s="18"/>
      <c r="F111" s="17"/>
      <c r="G111" s="16"/>
      <c r="H111" s="344" t="s">
        <v>17</v>
      </c>
      <c r="I111" s="345"/>
      <c r="J111" s="345"/>
      <c r="K111" s="345"/>
      <c r="L111" s="345"/>
      <c r="M111" s="346"/>
      <c r="N111" s="27">
        <v>39</v>
      </c>
      <c r="O111" s="26">
        <v>8</v>
      </c>
      <c r="P111" s="25">
        <v>1</v>
      </c>
      <c r="Q111" s="12" t="s">
        <v>16</v>
      </c>
      <c r="R111" s="23" t="s">
        <v>12</v>
      </c>
      <c r="S111" s="24" t="s">
        <v>11</v>
      </c>
      <c r="T111" s="23" t="s">
        <v>6</v>
      </c>
      <c r="U111" s="22" t="s">
        <v>3</v>
      </c>
      <c r="V111" s="164"/>
      <c r="W111" s="159"/>
      <c r="X111" s="165">
        <f>X112+X115</f>
        <v>1487000</v>
      </c>
      <c r="Y111" s="165">
        <f t="shared" si="36"/>
        <v>1250000</v>
      </c>
      <c r="Z111" s="257">
        <f t="shared" si="36"/>
        <v>1250000</v>
      </c>
      <c r="AA111" s="8"/>
      <c r="AB111" s="3"/>
    </row>
    <row r="112" spans="1:28" ht="23.25" customHeight="1">
      <c r="A112" s="21"/>
      <c r="B112" s="20"/>
      <c r="C112" s="104"/>
      <c r="D112" s="19"/>
      <c r="E112" s="18"/>
      <c r="F112" s="17"/>
      <c r="G112" s="17"/>
      <c r="H112" s="16"/>
      <c r="I112" s="344" t="s">
        <v>15</v>
      </c>
      <c r="J112" s="345"/>
      <c r="K112" s="345"/>
      <c r="L112" s="345"/>
      <c r="M112" s="346"/>
      <c r="N112" s="27">
        <v>39</v>
      </c>
      <c r="O112" s="26">
        <v>8</v>
      </c>
      <c r="P112" s="25">
        <v>1</v>
      </c>
      <c r="Q112" s="12" t="s">
        <v>13</v>
      </c>
      <c r="R112" s="23" t="s">
        <v>12</v>
      </c>
      <c r="S112" s="24" t="s">
        <v>11</v>
      </c>
      <c r="T112" s="23" t="s">
        <v>6</v>
      </c>
      <c r="U112" s="22" t="s">
        <v>10</v>
      </c>
      <c r="V112" s="164"/>
      <c r="W112" s="159"/>
      <c r="X112" s="165">
        <f>X113</f>
        <v>1477000</v>
      </c>
      <c r="Y112" s="165">
        <f>Y113</f>
        <v>1250000</v>
      </c>
      <c r="Z112" s="257">
        <f>Z113</f>
        <v>1250000</v>
      </c>
      <c r="AA112" s="8"/>
      <c r="AB112" s="3"/>
    </row>
    <row r="113" spans="1:28" ht="23.25" customHeight="1">
      <c r="A113" s="21"/>
      <c r="B113" s="20"/>
      <c r="C113" s="104"/>
      <c r="D113" s="36"/>
      <c r="E113" s="35"/>
      <c r="F113" s="34"/>
      <c r="G113" s="34"/>
      <c r="H113" s="34"/>
      <c r="I113" s="33"/>
      <c r="J113" s="347" t="s">
        <v>14</v>
      </c>
      <c r="K113" s="347"/>
      <c r="L113" s="347"/>
      <c r="M113" s="348"/>
      <c r="N113" s="27">
        <v>39</v>
      </c>
      <c r="O113" s="26">
        <v>8</v>
      </c>
      <c r="P113" s="25">
        <v>1</v>
      </c>
      <c r="Q113" s="249" t="s">
        <v>13</v>
      </c>
      <c r="R113" s="23" t="s">
        <v>12</v>
      </c>
      <c r="S113" s="24" t="s">
        <v>11</v>
      </c>
      <c r="T113" s="23" t="s">
        <v>6</v>
      </c>
      <c r="U113" s="22" t="s">
        <v>10</v>
      </c>
      <c r="V113" s="164" t="s">
        <v>9</v>
      </c>
      <c r="W113" s="250"/>
      <c r="X113" s="165">
        <v>1477000</v>
      </c>
      <c r="Y113" s="165">
        <v>1250000</v>
      </c>
      <c r="Z113" s="165">
        <v>1250000</v>
      </c>
      <c r="AA113" s="8"/>
      <c r="AB113" s="3"/>
    </row>
    <row r="114" spans="1:28" ht="33" customHeight="1">
      <c r="A114" s="21"/>
      <c r="B114" s="20"/>
      <c r="C114" s="104"/>
      <c r="D114" s="285" t="s">
        <v>282</v>
      </c>
      <c r="E114" s="35"/>
      <c r="F114" s="275"/>
      <c r="G114" s="275"/>
      <c r="H114" s="275"/>
      <c r="I114" s="280"/>
      <c r="J114" s="276"/>
      <c r="K114" s="276"/>
      <c r="L114" s="276"/>
      <c r="M114" s="277" t="s">
        <v>283</v>
      </c>
      <c r="N114" s="27">
        <v>39</v>
      </c>
      <c r="O114" s="26">
        <v>8</v>
      </c>
      <c r="P114" s="25">
        <v>1</v>
      </c>
      <c r="Q114" s="249"/>
      <c r="R114" s="23">
        <v>81</v>
      </c>
      <c r="S114" s="24">
        <v>2</v>
      </c>
      <c r="T114" s="23">
        <v>1</v>
      </c>
      <c r="U114" s="22">
        <v>95555</v>
      </c>
      <c r="V114" s="164"/>
      <c r="W114" s="250"/>
      <c r="X114" s="165"/>
      <c r="Y114" s="257"/>
      <c r="Z114" s="165"/>
      <c r="AA114" s="8"/>
      <c r="AB114" s="3"/>
    </row>
    <row r="115" spans="1:28" ht="23.25" customHeight="1">
      <c r="A115" s="21"/>
      <c r="B115" s="20"/>
      <c r="C115" s="104"/>
      <c r="D115" s="285"/>
      <c r="E115" s="35"/>
      <c r="F115" s="275"/>
      <c r="G115" s="275"/>
      <c r="H115" s="275"/>
      <c r="I115" s="280"/>
      <c r="J115" s="276"/>
      <c r="K115" s="276"/>
      <c r="L115" s="276"/>
      <c r="M115" s="277" t="s">
        <v>14</v>
      </c>
      <c r="N115" s="27">
        <v>39</v>
      </c>
      <c r="O115" s="26">
        <v>8</v>
      </c>
      <c r="P115" s="25">
        <v>1</v>
      </c>
      <c r="Q115" s="249"/>
      <c r="R115" s="23">
        <v>81</v>
      </c>
      <c r="S115" s="24">
        <v>2</v>
      </c>
      <c r="T115" s="23">
        <v>1</v>
      </c>
      <c r="U115" s="22">
        <v>95555</v>
      </c>
      <c r="V115" s="262">
        <v>610</v>
      </c>
      <c r="W115" s="250"/>
      <c r="X115" s="165">
        <v>10000</v>
      </c>
      <c r="Y115" s="165"/>
      <c r="Z115" s="165"/>
      <c r="AA115" s="8"/>
      <c r="AB115" s="3"/>
    </row>
    <row r="116" spans="1:28" ht="15.75">
      <c r="A116" s="21"/>
      <c r="B116" s="20"/>
      <c r="C116" s="104"/>
      <c r="D116" s="36"/>
      <c r="E116" s="35"/>
      <c r="F116" s="34"/>
      <c r="G116" s="34"/>
      <c r="H116" s="34"/>
      <c r="I116" s="33"/>
      <c r="J116" s="81"/>
      <c r="K116" s="81"/>
      <c r="L116" s="82"/>
      <c r="M116" s="95" t="s">
        <v>115</v>
      </c>
      <c r="N116" s="15"/>
      <c r="O116" s="14"/>
      <c r="P116" s="13"/>
      <c r="Q116" s="12"/>
      <c r="R116" s="10"/>
      <c r="S116" s="11"/>
      <c r="T116" s="83"/>
      <c r="U116" s="84"/>
      <c r="V116" s="172"/>
      <c r="W116" s="159"/>
      <c r="X116" s="173">
        <f>X103+X75+X60+X53+X16</f>
        <v>10743648.719999999</v>
      </c>
      <c r="Y116" s="173">
        <f>Y103+Y75+Y60+Y53+Y16</f>
        <v>14019772.16</v>
      </c>
      <c r="Z116" s="173">
        <f t="shared" ref="Z116" si="37">Z103+Z75+Z60+Z53+Z16</f>
        <v>8497773.6400000006</v>
      </c>
      <c r="AA116" s="8"/>
      <c r="AB116" s="3"/>
    </row>
    <row r="117" spans="1:28" ht="18.75" customHeight="1" thickBot="1">
      <c r="A117" s="21"/>
      <c r="B117" s="20"/>
      <c r="C117" s="104"/>
      <c r="D117" s="349" t="s">
        <v>2</v>
      </c>
      <c r="E117" s="357"/>
      <c r="F117" s="357"/>
      <c r="G117" s="357"/>
      <c r="H117" s="357"/>
      <c r="I117" s="357"/>
      <c r="J117" s="358"/>
      <c r="K117" s="358"/>
      <c r="L117" s="359"/>
      <c r="M117" s="349"/>
      <c r="N117" s="79">
        <v>610</v>
      </c>
      <c r="O117" s="80"/>
      <c r="P117" s="80" t="s">
        <v>1</v>
      </c>
      <c r="Q117" s="12" t="s">
        <v>1</v>
      </c>
      <c r="R117" s="364" t="s">
        <v>1</v>
      </c>
      <c r="S117" s="365"/>
      <c r="T117" s="365"/>
      <c r="U117" s="366"/>
      <c r="V117" s="174"/>
      <c r="W117" s="159"/>
      <c r="X117" s="175">
        <v>0</v>
      </c>
      <c r="Y117" s="175">
        <f>(Y116-Y54)*2.5606612%</f>
        <v>356626.77192028996</v>
      </c>
      <c r="Z117" s="175">
        <v>442243.29</v>
      </c>
      <c r="AA117" s="8"/>
      <c r="AB117" s="3"/>
    </row>
    <row r="118" spans="1:28" ht="21.75" customHeight="1" thickBot="1">
      <c r="A118" s="4"/>
      <c r="B118" s="6"/>
      <c r="C118" s="114"/>
      <c r="D118" s="115"/>
      <c r="E118" s="115"/>
      <c r="F118" s="115"/>
      <c r="G118" s="115"/>
      <c r="H118" s="115"/>
      <c r="I118" s="115"/>
      <c r="J118" s="115"/>
      <c r="K118" s="115"/>
      <c r="L118" s="5"/>
      <c r="M118" s="152" t="s">
        <v>0</v>
      </c>
      <c r="N118" s="153"/>
      <c r="O118" s="153"/>
      <c r="P118" s="153"/>
      <c r="Q118" s="154"/>
      <c r="R118" s="153"/>
      <c r="S118" s="153"/>
      <c r="T118" s="153"/>
      <c r="U118" s="153"/>
      <c r="V118" s="176"/>
      <c r="W118" s="177"/>
      <c r="X118" s="178">
        <f>X116+X117</f>
        <v>10743648.719999999</v>
      </c>
      <c r="Y118" s="178">
        <f t="shared" ref="Y118" si="38">Y116+Y117</f>
        <v>14376398.93192029</v>
      </c>
      <c r="Z118" s="269">
        <v>8940016.9299999997</v>
      </c>
      <c r="AA118" s="3"/>
      <c r="AB118" s="2"/>
    </row>
    <row r="119" spans="1:28" ht="12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3"/>
      <c r="Q119" s="3"/>
      <c r="R119" s="3"/>
      <c r="S119" s="3"/>
      <c r="T119" s="3"/>
      <c r="U119" s="3"/>
      <c r="V119" s="3"/>
      <c r="W119" s="3"/>
      <c r="X119" s="2"/>
      <c r="Y119" s="4"/>
      <c r="Z119" s="3"/>
      <c r="AA119" s="3"/>
      <c r="AB119" s="2"/>
    </row>
  </sheetData>
  <mergeCells count="68">
    <mergeCell ref="F77:M77"/>
    <mergeCell ref="R117:U117"/>
    <mergeCell ref="R13:U13"/>
    <mergeCell ref="R14:U14"/>
    <mergeCell ref="C15:M15"/>
    <mergeCell ref="D16:M16"/>
    <mergeCell ref="D53:M53"/>
    <mergeCell ref="I19:M19"/>
    <mergeCell ref="I24:M24"/>
    <mergeCell ref="I44:M44"/>
    <mergeCell ref="I46:M46"/>
    <mergeCell ref="D117:M117"/>
    <mergeCell ref="E17:M17"/>
    <mergeCell ref="E21:M21"/>
    <mergeCell ref="E42:M42"/>
    <mergeCell ref="F18:M18"/>
    <mergeCell ref="F22:M22"/>
    <mergeCell ref="F43:M43"/>
    <mergeCell ref="F55:M55"/>
    <mergeCell ref="H56:M56"/>
    <mergeCell ref="J20:M20"/>
    <mergeCell ref="J25:M25"/>
    <mergeCell ref="J26:M26"/>
    <mergeCell ref="J45:M45"/>
    <mergeCell ref="J47:M47"/>
    <mergeCell ref="H23:M23"/>
    <mergeCell ref="E54:M54"/>
    <mergeCell ref="H111:M111"/>
    <mergeCell ref="J81:M81"/>
    <mergeCell ref="J87:M87"/>
    <mergeCell ref="J93:M93"/>
    <mergeCell ref="I86:M86"/>
    <mergeCell ref="I92:M92"/>
    <mergeCell ref="G84:M84"/>
    <mergeCell ref="G90:M90"/>
    <mergeCell ref="H85:M85"/>
    <mergeCell ref="H91:M91"/>
    <mergeCell ref="E104:M104"/>
    <mergeCell ref="D103:M103"/>
    <mergeCell ref="G110:M110"/>
    <mergeCell ref="F89:M89"/>
    <mergeCell ref="F105:M105"/>
    <mergeCell ref="E76:M76"/>
    <mergeCell ref="F71:M71"/>
    <mergeCell ref="D60:M60"/>
    <mergeCell ref="E61:M61"/>
    <mergeCell ref="E70:M70"/>
    <mergeCell ref="G63:M63"/>
    <mergeCell ref="H64:M64"/>
    <mergeCell ref="H67:M67"/>
    <mergeCell ref="J66:M66"/>
    <mergeCell ref="J69:M69"/>
    <mergeCell ref="R38:U38"/>
    <mergeCell ref="I112:M112"/>
    <mergeCell ref="J113:M113"/>
    <mergeCell ref="F83:M83"/>
    <mergeCell ref="D75:M75"/>
    <mergeCell ref="I57:M57"/>
    <mergeCell ref="I65:M65"/>
    <mergeCell ref="I68:M68"/>
    <mergeCell ref="J58:M58"/>
    <mergeCell ref="J59:M59"/>
    <mergeCell ref="G78:M78"/>
    <mergeCell ref="E82:M82"/>
    <mergeCell ref="F62:M62"/>
    <mergeCell ref="E88:M88"/>
    <mergeCell ref="H79:M79"/>
    <mergeCell ref="I80:M80"/>
  </mergeCells>
  <pageMargins left="0.35433070866141736" right="0.35433070866141736" top="0.19685039370078741" bottom="0.35433070866141736" header="0.15748031496062992" footer="0.51181102362204722"/>
  <pageSetup paperSize="9" scale="6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34"/>
  <sheetViews>
    <sheetView showGridLines="0" topLeftCell="A19" workbookViewId="0">
      <selection activeCell="Y15" sqref="Y15"/>
    </sheetView>
  </sheetViews>
  <sheetFormatPr defaultColWidth="9.140625" defaultRowHeight="12.75"/>
  <cols>
    <col min="1" max="1" width="0.5703125" style="1" customWidth="1"/>
    <col min="2" max="13" width="0" style="1" hidden="1" customWidth="1"/>
    <col min="14" max="14" width="50" style="1" customWidth="1"/>
    <col min="15" max="15" width="0" style="1" hidden="1" customWidth="1"/>
    <col min="16" max="16" width="5.42578125" style="1" customWidth="1"/>
    <col min="17" max="17" width="5.28515625" style="1" customWidth="1"/>
    <col min="18" max="24" width="0" style="1" hidden="1" customWidth="1"/>
    <col min="25" max="25" width="15.7109375" style="1" customWidth="1"/>
    <col min="26" max="26" width="15.140625" style="1" customWidth="1"/>
    <col min="27" max="27" width="21.28515625" style="1" customWidth="1"/>
    <col min="28" max="28" width="0" style="1" hidden="1" customWidth="1"/>
    <col min="29" max="29" width="1.140625" style="1" customWidth="1"/>
    <col min="30" max="256" width="9.140625" style="1" customWidth="1"/>
    <col min="257" max="16384" width="9.140625" style="1"/>
  </cols>
  <sheetData>
    <row r="1" spans="1:29" ht="12.75" customHeight="1">
      <c r="A1" s="74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2"/>
      <c r="Z1" s="72"/>
      <c r="AA1" s="2"/>
      <c r="AB1" s="3"/>
      <c r="AC1" s="2"/>
    </row>
    <row r="2" spans="1:29" ht="12.75" customHeight="1">
      <c r="A2" s="74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5"/>
      <c r="X2" s="73"/>
      <c r="Y2" s="116" t="s">
        <v>269</v>
      </c>
      <c r="Z2" s="72"/>
      <c r="AA2" s="2"/>
      <c r="AB2" s="3"/>
      <c r="AC2" s="2"/>
    </row>
    <row r="3" spans="1:29" ht="12.75" customHeight="1">
      <c r="A3" s="74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5"/>
      <c r="X3" s="73"/>
      <c r="Y3" s="116" t="s">
        <v>114</v>
      </c>
      <c r="Z3" s="72"/>
      <c r="AA3" s="2"/>
      <c r="AB3" s="3"/>
      <c r="AC3" s="2"/>
    </row>
    <row r="4" spans="1:29" ht="12.75" customHeight="1">
      <c r="A4" s="74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5"/>
      <c r="X4" s="73"/>
      <c r="Y4" s="116" t="s">
        <v>113</v>
      </c>
      <c r="Z4" s="72"/>
      <c r="AA4" s="3"/>
      <c r="AB4" s="3"/>
      <c r="AC4" s="2"/>
    </row>
    <row r="5" spans="1:29" ht="12.75" customHeight="1">
      <c r="A5" s="74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4"/>
      <c r="P5" s="4"/>
      <c r="Q5" s="2"/>
      <c r="R5" s="76"/>
      <c r="S5" s="78"/>
      <c r="T5" s="76"/>
      <c r="U5" s="76"/>
      <c r="V5" s="76"/>
      <c r="W5" s="75"/>
      <c r="X5" s="77"/>
      <c r="Y5" s="116" t="s">
        <v>262</v>
      </c>
      <c r="Z5" s="76"/>
      <c r="AA5" s="70"/>
      <c r="AB5" s="3"/>
      <c r="AC5" s="2"/>
    </row>
    <row r="6" spans="1:29" ht="12.75" customHeight="1">
      <c r="A6" s="74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5"/>
      <c r="X6" s="73"/>
      <c r="Y6" s="116" t="s">
        <v>285</v>
      </c>
      <c r="Z6" s="72"/>
      <c r="AA6" s="2"/>
      <c r="AB6" s="3"/>
      <c r="AC6" s="2"/>
    </row>
    <row r="7" spans="1:29" ht="12.75" customHeight="1">
      <c r="A7" s="74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2"/>
      <c r="AA7" s="3"/>
      <c r="AB7" s="3"/>
      <c r="AC7" s="2"/>
    </row>
    <row r="8" spans="1:29" ht="12.75" customHeight="1">
      <c r="A8" s="67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3"/>
      <c r="AC8" s="2"/>
    </row>
    <row r="9" spans="1:29" ht="12.75" customHeight="1">
      <c r="A9" s="71" t="s">
        <v>261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3"/>
      <c r="AC9" s="2"/>
    </row>
    <row r="10" spans="1:29" ht="12.75" customHeight="1">
      <c r="A10" s="71" t="s">
        <v>286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3"/>
      <c r="AC10" s="2"/>
    </row>
    <row r="11" spans="1:29" ht="12.75" customHeight="1">
      <c r="A11" s="69" t="s">
        <v>287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117"/>
      <c r="O11" s="117"/>
      <c r="P11" s="117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3"/>
      <c r="AC11" s="2"/>
    </row>
    <row r="12" spans="1:29" ht="12.75" customHeight="1">
      <c r="A12" s="69" t="s">
        <v>116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71"/>
      <c r="AA12" s="71"/>
      <c r="AB12" s="3"/>
      <c r="AC12" s="2"/>
    </row>
    <row r="13" spans="1:29" ht="12.75" customHeight="1" thickBot="1">
      <c r="A13" s="67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5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20"/>
      <c r="AA13" s="121" t="s">
        <v>112</v>
      </c>
      <c r="AB13" s="3"/>
      <c r="AC13" s="2"/>
    </row>
    <row r="14" spans="1:29" ht="42" customHeight="1" thickBot="1">
      <c r="A14" s="7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2"/>
      <c r="M14" s="61"/>
      <c r="N14" s="291" t="s">
        <v>111</v>
      </c>
      <c r="O14" s="122" t="s">
        <v>110</v>
      </c>
      <c r="P14" s="123" t="s">
        <v>109</v>
      </c>
      <c r="Q14" s="123" t="s">
        <v>108</v>
      </c>
      <c r="R14" s="124" t="s">
        <v>107</v>
      </c>
      <c r="S14" s="385" t="s">
        <v>106</v>
      </c>
      <c r="T14" s="385"/>
      <c r="U14" s="385"/>
      <c r="V14" s="385"/>
      <c r="W14" s="122" t="s">
        <v>105</v>
      </c>
      <c r="X14" s="123" t="s">
        <v>104</v>
      </c>
      <c r="Y14" s="123" t="s">
        <v>267</v>
      </c>
      <c r="Z14" s="330" t="s">
        <v>268</v>
      </c>
      <c r="AA14" s="125" t="s">
        <v>290</v>
      </c>
      <c r="AB14" s="55"/>
      <c r="AC14" s="3"/>
    </row>
    <row r="15" spans="1:29" ht="12" customHeight="1" thickBot="1">
      <c r="A15" s="46"/>
      <c r="B15" s="51"/>
      <c r="C15" s="126"/>
      <c r="D15" s="52"/>
      <c r="E15" s="51"/>
      <c r="F15" s="51"/>
      <c r="G15" s="51"/>
      <c r="H15" s="51"/>
      <c r="I15" s="51"/>
      <c r="J15" s="51"/>
      <c r="K15" s="51"/>
      <c r="L15" s="51"/>
      <c r="M15" s="50"/>
      <c r="N15" s="127">
        <v>1</v>
      </c>
      <c r="O15" s="292">
        <v>2</v>
      </c>
      <c r="P15" s="127">
        <v>2</v>
      </c>
      <c r="Q15" s="127">
        <v>3</v>
      </c>
      <c r="R15" s="128">
        <v>5</v>
      </c>
      <c r="S15" s="386">
        <v>5</v>
      </c>
      <c r="T15" s="386"/>
      <c r="U15" s="386"/>
      <c r="V15" s="386"/>
      <c r="W15" s="129">
        <v>6</v>
      </c>
      <c r="X15" s="292">
        <v>7</v>
      </c>
      <c r="Y15" s="127">
        <v>4</v>
      </c>
      <c r="Z15" s="127">
        <v>5</v>
      </c>
      <c r="AA15" s="127">
        <v>6</v>
      </c>
      <c r="AB15" s="46"/>
      <c r="AC15" s="3"/>
    </row>
    <row r="16" spans="1:29" ht="15" customHeight="1">
      <c r="A16" s="21"/>
      <c r="B16" s="130"/>
      <c r="C16" s="131"/>
      <c r="D16" s="387" t="s">
        <v>103</v>
      </c>
      <c r="E16" s="387"/>
      <c r="F16" s="387"/>
      <c r="G16" s="387"/>
      <c r="H16" s="387"/>
      <c r="I16" s="387"/>
      <c r="J16" s="387"/>
      <c r="K16" s="387"/>
      <c r="L16" s="387"/>
      <c r="M16" s="387"/>
      <c r="N16" s="387"/>
      <c r="O16" s="388"/>
      <c r="P16" s="132">
        <v>1</v>
      </c>
      <c r="Q16" s="133" t="s">
        <v>4</v>
      </c>
      <c r="R16" s="134" t="s">
        <v>117</v>
      </c>
      <c r="S16" s="135" t="s">
        <v>4</v>
      </c>
      <c r="T16" s="136" t="s">
        <v>5</v>
      </c>
      <c r="U16" s="135" t="s">
        <v>4</v>
      </c>
      <c r="V16" s="137" t="s">
        <v>3</v>
      </c>
      <c r="W16" s="389"/>
      <c r="X16" s="390"/>
      <c r="Y16" s="179">
        <f>Y17+Y18+Y20+Y19</f>
        <v>6410600</v>
      </c>
      <c r="Z16" s="179">
        <f>Z17+Z18+Z20</f>
        <v>5576137</v>
      </c>
      <c r="AA16" s="179">
        <f>AA17+AA18+AA20</f>
        <v>5246355</v>
      </c>
      <c r="AB16" s="138"/>
      <c r="AC16" s="139"/>
    </row>
    <row r="17" spans="1:29" ht="49.5" customHeight="1">
      <c r="A17" s="21"/>
      <c r="B17" s="140"/>
      <c r="C17" s="141"/>
      <c r="D17" s="290"/>
      <c r="E17" s="373" t="s">
        <v>102</v>
      </c>
      <c r="F17" s="373"/>
      <c r="G17" s="373"/>
      <c r="H17" s="373"/>
      <c r="I17" s="373"/>
      <c r="J17" s="373"/>
      <c r="K17" s="373"/>
      <c r="L17" s="373"/>
      <c r="M17" s="373"/>
      <c r="N17" s="373"/>
      <c r="O17" s="374"/>
      <c r="P17" s="14">
        <v>1</v>
      </c>
      <c r="Q17" s="13">
        <v>2</v>
      </c>
      <c r="R17" s="142" t="s">
        <v>117</v>
      </c>
      <c r="S17" s="13" t="s">
        <v>4</v>
      </c>
      <c r="T17" s="143" t="s">
        <v>5</v>
      </c>
      <c r="U17" s="13" t="s">
        <v>4</v>
      </c>
      <c r="V17" s="144" t="s">
        <v>3</v>
      </c>
      <c r="W17" s="375"/>
      <c r="X17" s="376"/>
      <c r="Y17" s="264">
        <v>801276</v>
      </c>
      <c r="Z17" s="264">
        <v>801276</v>
      </c>
      <c r="AA17" s="264">
        <v>801276</v>
      </c>
      <c r="AB17" s="145"/>
      <c r="AC17" s="139"/>
    </row>
    <row r="18" spans="1:29" ht="65.25" customHeight="1">
      <c r="A18" s="21"/>
      <c r="B18" s="140"/>
      <c r="C18" s="141"/>
      <c r="D18" s="290"/>
      <c r="E18" s="373" t="s">
        <v>99</v>
      </c>
      <c r="F18" s="373"/>
      <c r="G18" s="373"/>
      <c r="H18" s="373"/>
      <c r="I18" s="373"/>
      <c r="J18" s="373"/>
      <c r="K18" s="373"/>
      <c r="L18" s="373"/>
      <c r="M18" s="373"/>
      <c r="N18" s="373"/>
      <c r="O18" s="374"/>
      <c r="P18" s="14">
        <v>1</v>
      </c>
      <c r="Q18" s="13">
        <v>4</v>
      </c>
      <c r="R18" s="142" t="s">
        <v>117</v>
      </c>
      <c r="S18" s="13" t="s">
        <v>4</v>
      </c>
      <c r="T18" s="143" t="s">
        <v>5</v>
      </c>
      <c r="U18" s="13" t="s">
        <v>4</v>
      </c>
      <c r="V18" s="144" t="s">
        <v>3</v>
      </c>
      <c r="W18" s="375"/>
      <c r="X18" s="376"/>
      <c r="Y18" s="264">
        <v>4772756</v>
      </c>
      <c r="Z18" s="264">
        <v>4767756</v>
      </c>
      <c r="AA18" s="264">
        <v>4437974</v>
      </c>
      <c r="AB18" s="145"/>
      <c r="AC18" s="139"/>
    </row>
    <row r="19" spans="1:29" ht="65.25" customHeight="1">
      <c r="A19" s="21"/>
      <c r="B19" s="140"/>
      <c r="C19" s="141"/>
      <c r="D19" s="290"/>
      <c r="E19" s="286"/>
      <c r="F19" s="286"/>
      <c r="G19" s="286"/>
      <c r="H19" s="286"/>
      <c r="I19" s="286"/>
      <c r="J19" s="286"/>
      <c r="K19" s="286"/>
      <c r="L19" s="286"/>
      <c r="M19" s="286"/>
      <c r="N19" s="286" t="s">
        <v>270</v>
      </c>
      <c r="O19" s="287"/>
      <c r="P19" s="14">
        <v>1</v>
      </c>
      <c r="Q19" s="13">
        <v>6</v>
      </c>
      <c r="R19" s="142"/>
      <c r="S19" s="13"/>
      <c r="T19" s="143"/>
      <c r="U19" s="13"/>
      <c r="V19" s="144"/>
      <c r="W19" s="288"/>
      <c r="X19" s="289"/>
      <c r="Y19" s="264">
        <v>23392</v>
      </c>
      <c r="Z19" s="264"/>
      <c r="AA19" s="264"/>
      <c r="AB19" s="145"/>
      <c r="AC19" s="139"/>
    </row>
    <row r="20" spans="1:29" ht="15" customHeight="1">
      <c r="A20" s="21"/>
      <c r="B20" s="140"/>
      <c r="C20" s="141"/>
      <c r="D20" s="290"/>
      <c r="E20" s="373" t="s">
        <v>93</v>
      </c>
      <c r="F20" s="373"/>
      <c r="G20" s="373"/>
      <c r="H20" s="373"/>
      <c r="I20" s="373"/>
      <c r="J20" s="373"/>
      <c r="K20" s="373"/>
      <c r="L20" s="373"/>
      <c r="M20" s="373"/>
      <c r="N20" s="373"/>
      <c r="O20" s="374"/>
      <c r="P20" s="14">
        <v>1</v>
      </c>
      <c r="Q20" s="13">
        <v>13</v>
      </c>
      <c r="R20" s="142" t="s">
        <v>117</v>
      </c>
      <c r="S20" s="13" t="s">
        <v>4</v>
      </c>
      <c r="T20" s="143" t="s">
        <v>5</v>
      </c>
      <c r="U20" s="13" t="s">
        <v>4</v>
      </c>
      <c r="V20" s="144" t="s">
        <v>3</v>
      </c>
      <c r="W20" s="375"/>
      <c r="X20" s="376"/>
      <c r="Y20" s="264">
        <v>813176</v>
      </c>
      <c r="Z20" s="264">
        <v>7105</v>
      </c>
      <c r="AA20" s="264">
        <v>7105</v>
      </c>
      <c r="AB20" s="145"/>
      <c r="AC20" s="139"/>
    </row>
    <row r="21" spans="1:29" ht="23.25" customHeight="1">
      <c r="A21" s="21"/>
      <c r="B21" s="140"/>
      <c r="C21" s="146"/>
      <c r="D21" s="377" t="s">
        <v>84</v>
      </c>
      <c r="E21" s="377"/>
      <c r="F21" s="377"/>
      <c r="G21" s="377"/>
      <c r="H21" s="377"/>
      <c r="I21" s="377"/>
      <c r="J21" s="377"/>
      <c r="K21" s="377"/>
      <c r="L21" s="377"/>
      <c r="M21" s="377"/>
      <c r="N21" s="377"/>
      <c r="O21" s="378"/>
      <c r="P21" s="283">
        <v>2</v>
      </c>
      <c r="Q21" s="80" t="s">
        <v>4</v>
      </c>
      <c r="R21" s="142" t="s">
        <v>117</v>
      </c>
      <c r="S21" s="13" t="s">
        <v>4</v>
      </c>
      <c r="T21" s="143" t="s">
        <v>5</v>
      </c>
      <c r="U21" s="13" t="s">
        <v>4</v>
      </c>
      <c r="V21" s="144" t="s">
        <v>3</v>
      </c>
      <c r="W21" s="379"/>
      <c r="X21" s="380"/>
      <c r="Y21" s="180">
        <f>Y22</f>
        <v>92185</v>
      </c>
      <c r="Z21" s="180">
        <f>Z22</f>
        <v>92636</v>
      </c>
      <c r="AA21" s="180">
        <f>AA22</f>
        <v>95154</v>
      </c>
      <c r="AB21" s="145"/>
      <c r="AC21" s="139"/>
    </row>
    <row r="22" spans="1:29" ht="15" customHeight="1">
      <c r="A22" s="21"/>
      <c r="B22" s="140"/>
      <c r="C22" s="141"/>
      <c r="D22" s="290"/>
      <c r="E22" s="373" t="s">
        <v>83</v>
      </c>
      <c r="F22" s="373"/>
      <c r="G22" s="373"/>
      <c r="H22" s="373"/>
      <c r="I22" s="373"/>
      <c r="J22" s="373"/>
      <c r="K22" s="373"/>
      <c r="L22" s="373"/>
      <c r="M22" s="373"/>
      <c r="N22" s="373"/>
      <c r="O22" s="374"/>
      <c r="P22" s="14">
        <v>2</v>
      </c>
      <c r="Q22" s="13">
        <v>3</v>
      </c>
      <c r="R22" s="142" t="s">
        <v>117</v>
      </c>
      <c r="S22" s="13" t="s">
        <v>4</v>
      </c>
      <c r="T22" s="143" t="s">
        <v>5</v>
      </c>
      <c r="U22" s="13" t="s">
        <v>4</v>
      </c>
      <c r="V22" s="144" t="s">
        <v>3</v>
      </c>
      <c r="W22" s="375"/>
      <c r="X22" s="376"/>
      <c r="Y22" s="264">
        <v>92185</v>
      </c>
      <c r="Z22" s="264">
        <v>92636</v>
      </c>
      <c r="AA22" s="264">
        <v>95154</v>
      </c>
      <c r="AB22" s="145"/>
      <c r="AC22" s="139"/>
    </row>
    <row r="23" spans="1:29" ht="29.25" customHeight="1">
      <c r="A23" s="21"/>
      <c r="B23" s="140"/>
      <c r="C23" s="146"/>
      <c r="D23" s="377" t="s">
        <v>69</v>
      </c>
      <c r="E23" s="377"/>
      <c r="F23" s="377"/>
      <c r="G23" s="377"/>
      <c r="H23" s="377"/>
      <c r="I23" s="377"/>
      <c r="J23" s="377"/>
      <c r="K23" s="377"/>
      <c r="L23" s="377"/>
      <c r="M23" s="377"/>
      <c r="N23" s="377"/>
      <c r="O23" s="378"/>
      <c r="P23" s="283">
        <v>4</v>
      </c>
      <c r="Q23" s="80" t="s">
        <v>4</v>
      </c>
      <c r="R23" s="142" t="s">
        <v>117</v>
      </c>
      <c r="S23" s="13" t="s">
        <v>4</v>
      </c>
      <c r="T23" s="143" t="s">
        <v>5</v>
      </c>
      <c r="U23" s="13" t="s">
        <v>4</v>
      </c>
      <c r="V23" s="144" t="s">
        <v>3</v>
      </c>
      <c r="W23" s="379"/>
      <c r="X23" s="380"/>
      <c r="Y23" s="180">
        <f>Y24+Y25</f>
        <v>1623863.72</v>
      </c>
      <c r="Z23" s="180">
        <f>Z24+Z25</f>
        <v>1403862.93</v>
      </c>
      <c r="AA23" s="180">
        <f>AA24+AA25</f>
        <v>1353862.93</v>
      </c>
      <c r="AB23" s="145"/>
      <c r="AC23" s="139"/>
    </row>
    <row r="24" spans="1:29" ht="15" customHeight="1">
      <c r="A24" s="21"/>
      <c r="B24" s="140"/>
      <c r="C24" s="141"/>
      <c r="D24" s="290"/>
      <c r="E24" s="373" t="s">
        <v>68</v>
      </c>
      <c r="F24" s="373"/>
      <c r="G24" s="373"/>
      <c r="H24" s="373"/>
      <c r="I24" s="373"/>
      <c r="J24" s="373"/>
      <c r="K24" s="373"/>
      <c r="L24" s="373"/>
      <c r="M24" s="373"/>
      <c r="N24" s="373"/>
      <c r="O24" s="374"/>
      <c r="P24" s="14">
        <v>4</v>
      </c>
      <c r="Q24" s="13">
        <v>9</v>
      </c>
      <c r="R24" s="142" t="s">
        <v>117</v>
      </c>
      <c r="S24" s="13" t="s">
        <v>4</v>
      </c>
      <c r="T24" s="143" t="s">
        <v>5</v>
      </c>
      <c r="U24" s="13" t="s">
        <v>4</v>
      </c>
      <c r="V24" s="144" t="s">
        <v>3</v>
      </c>
      <c r="W24" s="375"/>
      <c r="X24" s="376"/>
      <c r="Y24" s="264">
        <v>1223863.72</v>
      </c>
      <c r="Z24" s="264">
        <v>1303862.93</v>
      </c>
      <c r="AA24" s="264">
        <v>1303862.93</v>
      </c>
      <c r="AB24" s="145"/>
      <c r="AC24" s="139"/>
    </row>
    <row r="25" spans="1:29" ht="48.75" customHeight="1">
      <c r="A25" s="21"/>
      <c r="B25" s="140"/>
      <c r="C25" s="141"/>
      <c r="D25" s="290"/>
      <c r="E25" s="373" t="s">
        <v>53</v>
      </c>
      <c r="F25" s="373"/>
      <c r="G25" s="373"/>
      <c r="H25" s="373"/>
      <c r="I25" s="373"/>
      <c r="J25" s="373"/>
      <c r="K25" s="373"/>
      <c r="L25" s="373"/>
      <c r="M25" s="373"/>
      <c r="N25" s="373"/>
      <c r="O25" s="374"/>
      <c r="P25" s="14">
        <v>4</v>
      </c>
      <c r="Q25" s="13">
        <v>12</v>
      </c>
      <c r="R25" s="142" t="s">
        <v>117</v>
      </c>
      <c r="S25" s="13" t="s">
        <v>4</v>
      </c>
      <c r="T25" s="143" t="s">
        <v>5</v>
      </c>
      <c r="U25" s="13" t="s">
        <v>4</v>
      </c>
      <c r="V25" s="144" t="s">
        <v>3</v>
      </c>
      <c r="W25" s="375"/>
      <c r="X25" s="376"/>
      <c r="Y25" s="264">
        <v>400000</v>
      </c>
      <c r="Z25" s="264">
        <v>100000</v>
      </c>
      <c r="AA25" s="264">
        <v>50000</v>
      </c>
      <c r="AB25" s="145"/>
      <c r="AC25" s="139"/>
    </row>
    <row r="26" spans="1:29" ht="34.5" customHeight="1">
      <c r="A26" s="21"/>
      <c r="B26" s="140"/>
      <c r="C26" s="141"/>
      <c r="D26" s="377" t="s">
        <v>52</v>
      </c>
      <c r="E26" s="377"/>
      <c r="F26" s="377"/>
      <c r="G26" s="377"/>
      <c r="H26" s="377"/>
      <c r="I26" s="377"/>
      <c r="J26" s="377"/>
      <c r="K26" s="377"/>
      <c r="L26" s="377"/>
      <c r="M26" s="377"/>
      <c r="N26" s="377"/>
      <c r="O26" s="378"/>
      <c r="P26" s="283">
        <v>5</v>
      </c>
      <c r="Q26" s="80" t="s">
        <v>4</v>
      </c>
      <c r="R26" s="142" t="s">
        <v>117</v>
      </c>
      <c r="S26" s="13" t="s">
        <v>4</v>
      </c>
      <c r="T26" s="143" t="s">
        <v>5</v>
      </c>
      <c r="U26" s="13" t="s">
        <v>4</v>
      </c>
      <c r="V26" s="144" t="s">
        <v>3</v>
      </c>
      <c r="W26" s="379"/>
      <c r="X26" s="380"/>
      <c r="Y26" s="180">
        <f>Y28+Y29</f>
        <v>840000</v>
      </c>
      <c r="Z26" s="180">
        <f>Z28+Z29+Z27</f>
        <v>5407136.2300000004</v>
      </c>
      <c r="AA26" s="180">
        <f t="shared" ref="AA26" si="0">AA28+AA29</f>
        <v>262401.70999999996</v>
      </c>
      <c r="AB26" s="145"/>
      <c r="AC26" s="139"/>
    </row>
    <row r="27" spans="1:29" ht="34.5" customHeight="1">
      <c r="A27" s="21"/>
      <c r="B27" s="140"/>
      <c r="C27" s="141"/>
      <c r="D27" s="329"/>
      <c r="E27" s="325"/>
      <c r="F27" s="325"/>
      <c r="G27" s="325"/>
      <c r="H27" s="325"/>
      <c r="I27" s="325"/>
      <c r="J27" s="325"/>
      <c r="K27" s="325"/>
      <c r="L27" s="325"/>
      <c r="M27" s="325"/>
      <c r="N27" s="326" t="s">
        <v>51</v>
      </c>
      <c r="O27" s="329"/>
      <c r="P27" s="316">
        <v>5</v>
      </c>
      <c r="Q27" s="13">
        <v>1</v>
      </c>
      <c r="R27" s="142"/>
      <c r="S27" s="13"/>
      <c r="T27" s="143"/>
      <c r="U27" s="13"/>
      <c r="V27" s="144"/>
      <c r="W27" s="327"/>
      <c r="X27" s="328"/>
      <c r="Y27" s="264"/>
      <c r="Z27" s="264">
        <v>3096900</v>
      </c>
      <c r="AA27" s="264"/>
      <c r="AB27" s="145"/>
      <c r="AC27" s="139"/>
    </row>
    <row r="28" spans="1:29" ht="15" customHeight="1">
      <c r="A28" s="21"/>
      <c r="B28" s="140"/>
      <c r="C28" s="141"/>
      <c r="D28" s="290"/>
      <c r="E28" s="373" t="s">
        <v>43</v>
      </c>
      <c r="F28" s="373"/>
      <c r="G28" s="373"/>
      <c r="H28" s="373"/>
      <c r="I28" s="373"/>
      <c r="J28" s="373"/>
      <c r="K28" s="373"/>
      <c r="L28" s="373"/>
      <c r="M28" s="373"/>
      <c r="N28" s="373"/>
      <c r="O28" s="374"/>
      <c r="P28" s="14">
        <v>5</v>
      </c>
      <c r="Q28" s="13">
        <v>2</v>
      </c>
      <c r="R28" s="142" t="s">
        <v>117</v>
      </c>
      <c r="S28" s="13" t="s">
        <v>4</v>
      </c>
      <c r="T28" s="143" t="s">
        <v>5</v>
      </c>
      <c r="U28" s="13" t="s">
        <v>4</v>
      </c>
      <c r="V28" s="144" t="s">
        <v>3</v>
      </c>
      <c r="W28" s="375"/>
      <c r="X28" s="376"/>
      <c r="Y28" s="264">
        <v>370000</v>
      </c>
      <c r="Z28" s="264">
        <v>170000</v>
      </c>
      <c r="AA28" s="264">
        <v>100000</v>
      </c>
      <c r="AB28" s="145"/>
      <c r="AC28" s="139"/>
    </row>
    <row r="29" spans="1:29" ht="29.25" customHeight="1">
      <c r="A29" s="21"/>
      <c r="B29" s="140"/>
      <c r="C29" s="141"/>
      <c r="D29" s="290"/>
      <c r="E29" s="373" t="s">
        <v>34</v>
      </c>
      <c r="F29" s="373"/>
      <c r="G29" s="373"/>
      <c r="H29" s="373"/>
      <c r="I29" s="373"/>
      <c r="J29" s="373"/>
      <c r="K29" s="373"/>
      <c r="L29" s="373"/>
      <c r="M29" s="373"/>
      <c r="N29" s="373"/>
      <c r="O29" s="374"/>
      <c r="P29" s="14">
        <v>5</v>
      </c>
      <c r="Q29" s="13">
        <v>3</v>
      </c>
      <c r="R29" s="142" t="s">
        <v>117</v>
      </c>
      <c r="S29" s="13" t="s">
        <v>4</v>
      </c>
      <c r="T29" s="143" t="s">
        <v>5</v>
      </c>
      <c r="U29" s="13" t="s">
        <v>4</v>
      </c>
      <c r="V29" s="144" t="s">
        <v>3</v>
      </c>
      <c r="W29" s="375"/>
      <c r="X29" s="376"/>
      <c r="Y29" s="264">
        <v>470000</v>
      </c>
      <c r="Z29" s="264">
        <v>2140236.23</v>
      </c>
      <c r="AA29" s="264">
        <v>162401.71</v>
      </c>
      <c r="AB29" s="145"/>
      <c r="AC29" s="139"/>
    </row>
    <row r="30" spans="1:29" ht="29.25" customHeight="1">
      <c r="A30" s="21"/>
      <c r="B30" s="140"/>
      <c r="C30" s="146"/>
      <c r="D30" s="377" t="s">
        <v>22</v>
      </c>
      <c r="E30" s="377"/>
      <c r="F30" s="377"/>
      <c r="G30" s="377"/>
      <c r="H30" s="377"/>
      <c r="I30" s="377"/>
      <c r="J30" s="377"/>
      <c r="K30" s="377"/>
      <c r="L30" s="377"/>
      <c r="M30" s="377"/>
      <c r="N30" s="377"/>
      <c r="O30" s="378"/>
      <c r="P30" s="283">
        <v>8</v>
      </c>
      <c r="Q30" s="80" t="s">
        <v>4</v>
      </c>
      <c r="R30" s="142" t="s">
        <v>117</v>
      </c>
      <c r="S30" s="13" t="s">
        <v>4</v>
      </c>
      <c r="T30" s="143" t="s">
        <v>5</v>
      </c>
      <c r="U30" s="13" t="s">
        <v>4</v>
      </c>
      <c r="V30" s="144" t="s">
        <v>3</v>
      </c>
      <c r="W30" s="379"/>
      <c r="X30" s="380"/>
      <c r="Y30" s="180">
        <f>Y31</f>
        <v>1777000</v>
      </c>
      <c r="Z30" s="180">
        <f>Z31</f>
        <v>1540000</v>
      </c>
      <c r="AA30" s="180">
        <f>AA31</f>
        <v>1540000</v>
      </c>
      <c r="AB30" s="145"/>
      <c r="AC30" s="139"/>
    </row>
    <row r="31" spans="1:29" ht="15" customHeight="1">
      <c r="A31" s="21"/>
      <c r="B31" s="140"/>
      <c r="C31" s="141"/>
      <c r="D31" s="290"/>
      <c r="E31" s="373" t="s">
        <v>21</v>
      </c>
      <c r="F31" s="373"/>
      <c r="G31" s="373"/>
      <c r="H31" s="373"/>
      <c r="I31" s="373"/>
      <c r="J31" s="373"/>
      <c r="K31" s="373"/>
      <c r="L31" s="373"/>
      <c r="M31" s="373"/>
      <c r="N31" s="373"/>
      <c r="O31" s="374"/>
      <c r="P31" s="14">
        <v>8</v>
      </c>
      <c r="Q31" s="13">
        <v>1</v>
      </c>
      <c r="R31" s="142" t="s">
        <v>117</v>
      </c>
      <c r="S31" s="13" t="s">
        <v>4</v>
      </c>
      <c r="T31" s="143" t="s">
        <v>5</v>
      </c>
      <c r="U31" s="13" t="s">
        <v>4</v>
      </c>
      <c r="V31" s="144" t="s">
        <v>3</v>
      </c>
      <c r="W31" s="375"/>
      <c r="X31" s="376"/>
      <c r="Y31" s="264">
        <v>1777000</v>
      </c>
      <c r="Z31" s="264">
        <v>1540000</v>
      </c>
      <c r="AA31" s="264">
        <v>1540000</v>
      </c>
      <c r="AB31" s="145"/>
      <c r="AC31" s="139"/>
    </row>
    <row r="32" spans="1:29" ht="15" customHeight="1" thickBot="1">
      <c r="A32" s="21"/>
      <c r="B32" s="140"/>
      <c r="C32" s="146"/>
      <c r="D32" s="377" t="s">
        <v>2</v>
      </c>
      <c r="E32" s="377"/>
      <c r="F32" s="377"/>
      <c r="G32" s="377"/>
      <c r="H32" s="377"/>
      <c r="I32" s="377"/>
      <c r="J32" s="377"/>
      <c r="K32" s="377"/>
      <c r="L32" s="377"/>
      <c r="M32" s="377"/>
      <c r="N32" s="381"/>
      <c r="O32" s="382"/>
      <c r="P32" s="44"/>
      <c r="Q32" s="43"/>
      <c r="R32" s="149" t="s">
        <v>117</v>
      </c>
      <c r="S32" s="25" t="s">
        <v>4</v>
      </c>
      <c r="T32" s="150" t="s">
        <v>5</v>
      </c>
      <c r="U32" s="25" t="s">
        <v>4</v>
      </c>
      <c r="V32" s="151" t="s">
        <v>3</v>
      </c>
      <c r="W32" s="383"/>
      <c r="X32" s="384"/>
      <c r="Y32" s="181">
        <f>[2]Ведомст!X104</f>
        <v>1777000</v>
      </c>
      <c r="Z32" s="181">
        <f>'приложение 3'!Y117</f>
        <v>356626.77192028996</v>
      </c>
      <c r="AA32" s="182">
        <f>'приложение 3'!Z117</f>
        <v>442243.29</v>
      </c>
      <c r="AB32" s="145"/>
      <c r="AC32" s="139"/>
    </row>
    <row r="33" spans="1:29" ht="15" customHeight="1" thickBot="1">
      <c r="A33" s="21"/>
      <c r="B33" s="140"/>
      <c r="C33" s="141"/>
      <c r="D33" s="147"/>
      <c r="E33" s="147"/>
      <c r="F33" s="147"/>
      <c r="G33" s="147"/>
      <c r="H33" s="147"/>
      <c r="I33" s="147"/>
      <c r="J33" s="147"/>
      <c r="K33" s="147"/>
      <c r="L33" s="147"/>
      <c r="M33" s="148"/>
      <c r="N33" s="295" t="s">
        <v>0</v>
      </c>
      <c r="O33" s="296"/>
      <c r="P33" s="296"/>
      <c r="Q33" s="296"/>
      <c r="R33" s="296"/>
      <c r="S33" s="296"/>
      <c r="T33" s="296"/>
      <c r="U33" s="296"/>
      <c r="V33" s="296"/>
      <c r="W33" s="296"/>
      <c r="X33" s="297"/>
      <c r="Y33" s="298">
        <f>Y16+Y21+Y23+Y26+Y30+Y32</f>
        <v>12520648.719999999</v>
      </c>
      <c r="Z33" s="298">
        <f t="shared" ref="Z33:AA33" si="1">Z16+Z21+Z23+Z26+Z30+Z32</f>
        <v>14376398.93192029</v>
      </c>
      <c r="AA33" s="298">
        <f t="shared" si="1"/>
        <v>8940016.9299999997</v>
      </c>
      <c r="AB33" s="145"/>
      <c r="AC33" s="139"/>
    </row>
    <row r="34" spans="1:29" ht="12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3"/>
      <c r="R34" s="3"/>
      <c r="S34" s="3"/>
      <c r="T34" s="3"/>
      <c r="U34" s="3"/>
      <c r="V34" s="3"/>
      <c r="W34" s="3"/>
      <c r="X34" s="3"/>
      <c r="Y34" s="2"/>
      <c r="Z34" s="4"/>
      <c r="AA34" s="3"/>
      <c r="AB34" s="3"/>
      <c r="AC34" s="2"/>
    </row>
  </sheetData>
  <mergeCells count="32">
    <mergeCell ref="S14:V14"/>
    <mergeCell ref="S15:V15"/>
    <mergeCell ref="D16:O16"/>
    <mergeCell ref="W16:X16"/>
    <mergeCell ref="E17:O17"/>
    <mergeCell ref="W17:X17"/>
    <mergeCell ref="E18:O18"/>
    <mergeCell ref="W18:X18"/>
    <mergeCell ref="E20:O20"/>
    <mergeCell ref="W20:X20"/>
    <mergeCell ref="D21:O21"/>
    <mergeCell ref="W21:X21"/>
    <mergeCell ref="E22:O22"/>
    <mergeCell ref="W22:X22"/>
    <mergeCell ref="D23:O23"/>
    <mergeCell ref="W23:X23"/>
    <mergeCell ref="E24:O24"/>
    <mergeCell ref="W24:X24"/>
    <mergeCell ref="E25:O25"/>
    <mergeCell ref="W25:X25"/>
    <mergeCell ref="W26:X26"/>
    <mergeCell ref="D26:O26"/>
    <mergeCell ref="E28:O28"/>
    <mergeCell ref="W28:X28"/>
    <mergeCell ref="E29:O29"/>
    <mergeCell ref="W29:X29"/>
    <mergeCell ref="D30:O30"/>
    <mergeCell ref="W30:X30"/>
    <mergeCell ref="D32:O32"/>
    <mergeCell ref="W32:X32"/>
    <mergeCell ref="E31:O31"/>
    <mergeCell ref="W31:X31"/>
  </mergeCells>
  <pageMargins left="0.2" right="0.2" top="0.19685039370078741" bottom="0.35433070866141736" header="0.15748031496062992" footer="0.51181102362204722"/>
  <pageSetup paperSize="9" scale="8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нарматив дох</vt:lpstr>
      <vt:lpstr>приложение 5</vt:lpstr>
      <vt:lpstr>приложение 3</vt:lpstr>
      <vt:lpstr>приложение 2</vt:lpstr>
      <vt:lpstr>'приложение 2'!Заголовки_для_печати</vt:lpstr>
      <vt:lpstr>'нарматив дох'!Область_печати</vt:lpstr>
      <vt:lpstr>'приложение 3'!Область_печати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buh2</cp:lastModifiedBy>
  <cp:lastPrinted>2019-11-13T07:36:55Z</cp:lastPrinted>
  <dcterms:created xsi:type="dcterms:W3CDTF">2016-11-24T08:46:03Z</dcterms:created>
  <dcterms:modified xsi:type="dcterms:W3CDTF">2019-11-14T04:37:00Z</dcterms:modified>
</cp:coreProperties>
</file>