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 tabRatio="916" activeTab="1"/>
  </bookViews>
  <sheets>
    <sheet name="приложение №10" sheetId="14" r:id="rId1"/>
    <sheet name="приложение №11" sheetId="13" r:id="rId2"/>
    <sheet name="приложение №12" sheetId="18" r:id="rId3"/>
  </sheets>
  <externalReferences>
    <externalReference r:id="rId4"/>
    <externalReference r:id="rId5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X75" i="13" l="1"/>
  <c r="X74" i="13" s="1"/>
  <c r="Y76" i="13"/>
  <c r="Y75" i="13" s="1"/>
  <c r="Y74" i="13" s="1"/>
  <c r="Z76" i="13"/>
  <c r="Z75" i="13" s="1"/>
  <c r="Z74" i="13" s="1"/>
  <c r="X76" i="13"/>
  <c r="X46" i="14"/>
  <c r="Y55" i="14"/>
  <c r="Z55" i="14"/>
  <c r="Y56" i="14"/>
  <c r="Z56" i="14"/>
  <c r="Y57" i="14"/>
  <c r="Z57" i="14"/>
  <c r="X55" i="14"/>
  <c r="X56" i="14"/>
  <c r="X57" i="14"/>
  <c r="Z112" i="13" l="1"/>
  <c r="Z111" i="13" s="1"/>
  <c r="Z110" i="13" s="1"/>
  <c r="Y112" i="13"/>
  <c r="Y111" i="13" s="1"/>
  <c r="Y110" i="13" s="1"/>
  <c r="X112" i="13"/>
  <c r="X111" i="13" s="1"/>
  <c r="X110" i="13" s="1"/>
  <c r="Z91" i="13"/>
  <c r="Y91" i="13"/>
  <c r="X91" i="13"/>
  <c r="X43" i="13"/>
  <c r="Z88" i="14"/>
  <c r="Y88" i="14"/>
  <c r="X88" i="14"/>
  <c r="X87" i="14" s="1"/>
  <c r="X86" i="14" s="1"/>
  <c r="Z87" i="14"/>
  <c r="Z86" i="14" s="1"/>
  <c r="Y87" i="14"/>
  <c r="Y86" i="14" s="1"/>
  <c r="X83" i="14"/>
  <c r="X82" i="14" s="1"/>
  <c r="Y90" i="14"/>
  <c r="X90" i="14"/>
  <c r="Z39" i="14"/>
  <c r="Z38" i="14" s="1"/>
  <c r="Y39" i="14"/>
  <c r="Y38" i="14" s="1"/>
  <c r="X39" i="14"/>
  <c r="X38" i="14" s="1"/>
  <c r="X81" i="14" l="1"/>
  <c r="Z114" i="13"/>
  <c r="Y114" i="13"/>
  <c r="Y39" i="13"/>
  <c r="Y38" i="13" s="1"/>
  <c r="Z39" i="13"/>
  <c r="Z38" i="13" s="1"/>
  <c r="X39" i="13"/>
  <c r="X38" i="13" s="1"/>
  <c r="Y16" i="14"/>
  <c r="Z16" i="14"/>
  <c r="X16" i="14" l="1"/>
  <c r="C12" i="18" l="1"/>
  <c r="Z103" i="14"/>
  <c r="Z102" i="14" s="1"/>
  <c r="Z101" i="14" s="1"/>
  <c r="Y103" i="14"/>
  <c r="Y102" i="14" s="1"/>
  <c r="Y101" i="14" s="1"/>
  <c r="X103" i="14"/>
  <c r="X102" i="14" s="1"/>
  <c r="X101" i="14" s="1"/>
  <c r="Z99" i="14"/>
  <c r="Y99" i="14"/>
  <c r="X99" i="14"/>
  <c r="X98" i="14" s="1"/>
  <c r="Z96" i="14"/>
  <c r="Z95" i="14" s="1"/>
  <c r="Y96" i="14"/>
  <c r="Y95" i="14" s="1"/>
  <c r="X96" i="14"/>
  <c r="X95" i="14" s="1"/>
  <c r="Z93" i="14"/>
  <c r="Z92" i="14" s="1"/>
  <c r="Y93" i="14"/>
  <c r="Y92" i="14" s="1"/>
  <c r="X93" i="14"/>
  <c r="X92" i="14" s="1"/>
  <c r="Z83" i="14"/>
  <c r="Z82" i="14" s="1"/>
  <c r="Z81" i="14" s="1"/>
  <c r="Y83" i="14"/>
  <c r="Y82" i="14" s="1"/>
  <c r="Y81" i="14" s="1"/>
  <c r="Z79" i="14"/>
  <c r="Z78" i="14" s="1"/>
  <c r="Z77" i="14" s="1"/>
  <c r="Y79" i="14"/>
  <c r="Y78" i="14" s="1"/>
  <c r="X79" i="14"/>
  <c r="X78" i="14" s="1"/>
  <c r="Z75" i="14"/>
  <c r="Y75" i="14"/>
  <c r="X75" i="14"/>
  <c r="Z74" i="14"/>
  <c r="Y74" i="14"/>
  <c r="X74" i="14"/>
  <c r="Z73" i="14"/>
  <c r="Y73" i="14"/>
  <c r="X73" i="14"/>
  <c r="Z71" i="14"/>
  <c r="Y71" i="14"/>
  <c r="X71" i="14"/>
  <c r="Z70" i="14"/>
  <c r="Z69" i="14" s="1"/>
  <c r="Y70" i="14"/>
  <c r="Y69" i="14" s="1"/>
  <c r="X70" i="14"/>
  <c r="X69" i="14" s="1"/>
  <c r="Z67" i="14"/>
  <c r="Z66" i="14" s="1"/>
  <c r="Z65" i="14" s="1"/>
  <c r="Z64" i="14" s="1"/>
  <c r="Y67" i="14"/>
  <c r="Y66" i="14" s="1"/>
  <c r="Y65" i="14" s="1"/>
  <c r="X67" i="14"/>
  <c r="X66" i="14" s="1"/>
  <c r="X65" i="14" s="1"/>
  <c r="Z62" i="14"/>
  <c r="Z61" i="14" s="1"/>
  <c r="Z60" i="14" s="1"/>
  <c r="Z59" i="14" s="1"/>
  <c r="Y62" i="14"/>
  <c r="Y61" i="14" s="1"/>
  <c r="Y60" i="14" s="1"/>
  <c r="Y59" i="14" s="1"/>
  <c r="X62" i="14"/>
  <c r="X61" i="14" s="1"/>
  <c r="X60" i="14" s="1"/>
  <c r="X59" i="14" s="1"/>
  <c r="Z53" i="14"/>
  <c r="Z52" i="14" s="1"/>
  <c r="Z51" i="14" s="1"/>
  <c r="Y53" i="14"/>
  <c r="Y52" i="14" s="1"/>
  <c r="Y51" i="14" s="1"/>
  <c r="X53" i="14"/>
  <c r="X52" i="14" s="1"/>
  <c r="X51" i="14" s="1"/>
  <c r="Z49" i="14"/>
  <c r="Z48" i="14" s="1"/>
  <c r="Z47" i="14" s="1"/>
  <c r="Y49" i="14"/>
  <c r="Y48" i="14" s="1"/>
  <c r="Y47" i="14" s="1"/>
  <c r="X49" i="14"/>
  <c r="X48" i="14" s="1"/>
  <c r="X47" i="14" s="1"/>
  <c r="Z43" i="14"/>
  <c r="Y43" i="14"/>
  <c r="X43" i="14"/>
  <c r="X44" i="14" s="1"/>
  <c r="Z36" i="14"/>
  <c r="Z35" i="14" s="1"/>
  <c r="Z34" i="14" s="1"/>
  <c r="Z33" i="14" s="1"/>
  <c r="Y36" i="14"/>
  <c r="Y35" i="14" s="1"/>
  <c r="Y34" i="14" s="1"/>
  <c r="Y33" i="14" s="1"/>
  <c r="X36" i="14"/>
  <c r="X35" i="14" s="1"/>
  <c r="X34" i="14" s="1"/>
  <c r="X33" i="14" s="1"/>
  <c r="Z31" i="14"/>
  <c r="Z30" i="14" s="1"/>
  <c r="Z29" i="14" s="1"/>
  <c r="Z28" i="14" s="1"/>
  <c r="Y31" i="14"/>
  <c r="Y30" i="14" s="1"/>
  <c r="Y29" i="14" s="1"/>
  <c r="Y28" i="14" s="1"/>
  <c r="X31" i="14"/>
  <c r="X30" i="14" s="1"/>
  <c r="X29" i="14" s="1"/>
  <c r="X28" i="14" s="1"/>
  <c r="Z24" i="14"/>
  <c r="Z23" i="14" s="1"/>
  <c r="Y24" i="14"/>
  <c r="Y23" i="14" s="1"/>
  <c r="X24" i="14"/>
  <c r="X23" i="14" s="1"/>
  <c r="Z21" i="14"/>
  <c r="Y21" i="14"/>
  <c r="X21" i="14"/>
  <c r="Z18" i="14"/>
  <c r="Y18" i="14"/>
  <c r="X18" i="14"/>
  <c r="Z58" i="13"/>
  <c r="X32" i="13"/>
  <c r="Y29" i="13"/>
  <c r="Z29" i="13"/>
  <c r="X29" i="13"/>
  <c r="Y104" i="13"/>
  <c r="Y103" i="13" s="1"/>
  <c r="Y102" i="13" s="1"/>
  <c r="Z104" i="13"/>
  <c r="Z103" i="13" s="1"/>
  <c r="Z102" i="13" s="1"/>
  <c r="X104" i="13"/>
  <c r="X103" i="13" s="1"/>
  <c r="X102" i="13" s="1"/>
  <c r="Y46" i="14" l="1"/>
  <c r="Z46" i="14"/>
  <c r="Y64" i="14"/>
  <c r="Y77" i="14"/>
  <c r="X27" i="14"/>
  <c r="Z44" i="14"/>
  <c r="Z42" i="14"/>
  <c r="Y44" i="14"/>
  <c r="Y42" i="14"/>
  <c r="Y27" i="14"/>
  <c r="Z27" i="14"/>
  <c r="X64" i="14"/>
  <c r="X42" i="14"/>
  <c r="X77" i="14"/>
  <c r="Y28" i="13"/>
  <c r="Z28" i="13"/>
  <c r="Y36" i="13"/>
  <c r="Y35" i="13" s="1"/>
  <c r="Y34" i="13" s="1"/>
  <c r="Y33" i="13" s="1"/>
  <c r="Z36" i="13"/>
  <c r="Z35" i="13" s="1"/>
  <c r="Z34" i="13" s="1"/>
  <c r="Z33" i="13" s="1"/>
  <c r="X36" i="13"/>
  <c r="X35" i="13" s="1"/>
  <c r="X34" i="13" s="1"/>
  <c r="X33" i="13" s="1"/>
  <c r="X114" i="13"/>
  <c r="Z108" i="13"/>
  <c r="Z107" i="13" s="1"/>
  <c r="Z106" i="13" s="1"/>
  <c r="Y108" i="13"/>
  <c r="Y107" i="13" s="1"/>
  <c r="Y106" i="13" s="1"/>
  <c r="X108" i="13"/>
  <c r="X107" i="13" s="1"/>
  <c r="X106" i="13" s="1"/>
  <c r="Z99" i="13"/>
  <c r="Z98" i="13" s="1"/>
  <c r="Z97" i="13" s="1"/>
  <c r="Y99" i="13"/>
  <c r="Y98" i="13" s="1"/>
  <c r="Y97" i="13" s="1"/>
  <c r="X99" i="13"/>
  <c r="X98" i="13" s="1"/>
  <c r="X97" i="13" s="1"/>
  <c r="Z95" i="13"/>
  <c r="Z94" i="13" s="1"/>
  <c r="Z93" i="13" s="1"/>
  <c r="Y95" i="13"/>
  <c r="Y94" i="13" s="1"/>
  <c r="Y93" i="13" s="1"/>
  <c r="X95" i="13"/>
  <c r="X94" i="13" s="1"/>
  <c r="X93" i="13" s="1"/>
  <c r="Z88" i="13"/>
  <c r="Z87" i="13" s="1"/>
  <c r="Y88" i="13"/>
  <c r="Y87" i="13" s="1"/>
  <c r="X88" i="13"/>
  <c r="X87" i="13" s="1"/>
  <c r="Z85" i="13"/>
  <c r="Z84" i="13" s="1"/>
  <c r="Z83" i="13" s="1"/>
  <c r="Y85" i="13"/>
  <c r="Y84" i="13" s="1"/>
  <c r="X85" i="13"/>
  <c r="X84" i="13" s="1"/>
  <c r="Z80" i="13"/>
  <c r="Z79" i="13" s="1"/>
  <c r="Z78" i="13" s="1"/>
  <c r="Y80" i="13"/>
  <c r="Y79" i="13" s="1"/>
  <c r="Y78" i="13" s="1"/>
  <c r="X80" i="13"/>
  <c r="X79" i="13" s="1"/>
  <c r="X78" i="13" s="1"/>
  <c r="Z72" i="13"/>
  <c r="Z71" i="13" s="1"/>
  <c r="Z70" i="13" s="1"/>
  <c r="Y72" i="13"/>
  <c r="Y71" i="13" s="1"/>
  <c r="Y70" i="13" s="1"/>
  <c r="X72" i="13"/>
  <c r="X71" i="13" s="1"/>
  <c r="X70" i="13" s="1"/>
  <c r="Z68" i="13"/>
  <c r="Z67" i="13" s="1"/>
  <c r="Z66" i="13" s="1"/>
  <c r="Y68" i="13"/>
  <c r="Y67" i="13" s="1"/>
  <c r="Y66" i="13" s="1"/>
  <c r="Y65" i="13" s="1"/>
  <c r="X68" i="13"/>
  <c r="X67" i="13" s="1"/>
  <c r="X66" i="13" s="1"/>
  <c r="X65" i="13" s="1"/>
  <c r="Z63" i="13"/>
  <c r="Z62" i="13" s="1"/>
  <c r="Z61" i="13" s="1"/>
  <c r="Z60" i="13" s="1"/>
  <c r="Y63" i="13"/>
  <c r="Y62" i="13" s="1"/>
  <c r="Y61" i="13" s="1"/>
  <c r="Y60" i="13" s="1"/>
  <c r="X63" i="13"/>
  <c r="X62" i="13" s="1"/>
  <c r="X61" i="13" s="1"/>
  <c r="X60" i="13" s="1"/>
  <c r="Z57" i="13"/>
  <c r="Z56" i="13" s="1"/>
  <c r="Y58" i="13"/>
  <c r="Y57" i="13" s="1"/>
  <c r="Y56" i="13" s="1"/>
  <c r="X58" i="13"/>
  <c r="X57" i="13" s="1"/>
  <c r="X56" i="13" s="1"/>
  <c r="Z54" i="13"/>
  <c r="Z53" i="13" s="1"/>
  <c r="Y54" i="13"/>
  <c r="Y53" i="13" s="1"/>
  <c r="X54" i="13"/>
  <c r="X53" i="13" s="1"/>
  <c r="Z49" i="13"/>
  <c r="Z48" i="13" s="1"/>
  <c r="Z47" i="13" s="1"/>
  <c r="Z46" i="13" s="1"/>
  <c r="Y49" i="13"/>
  <c r="Y48" i="13" s="1"/>
  <c r="Y47" i="13" s="1"/>
  <c r="Y46" i="13" s="1"/>
  <c r="X49" i="13"/>
  <c r="X48" i="13" s="1"/>
  <c r="X47" i="13" s="1"/>
  <c r="X46" i="13" s="1"/>
  <c r="Z41" i="13"/>
  <c r="Z40" i="13" s="1"/>
  <c r="Y41" i="13"/>
  <c r="Y40" i="13" s="1"/>
  <c r="X41" i="13"/>
  <c r="X40" i="13" s="1"/>
  <c r="X28" i="13"/>
  <c r="Z26" i="13"/>
  <c r="Z25" i="13" s="1"/>
  <c r="Y26" i="13"/>
  <c r="Y25" i="13" s="1"/>
  <c r="X26" i="13"/>
  <c r="X25" i="13" s="1"/>
  <c r="Z23" i="13"/>
  <c r="Z22" i="13" s="1"/>
  <c r="Y23" i="13"/>
  <c r="Y22" i="13" s="1"/>
  <c r="X23" i="13"/>
  <c r="X22" i="13" s="1"/>
  <c r="Z65" i="13" l="1"/>
  <c r="X83" i="13"/>
  <c r="X82" i="13" s="1"/>
  <c r="Y83" i="13"/>
  <c r="Y82" i="13" s="1"/>
  <c r="Y41" i="14"/>
  <c r="Y107" i="14" s="1"/>
  <c r="Z41" i="14"/>
  <c r="Z107" i="14" s="1"/>
  <c r="Z82" i="13"/>
  <c r="Z52" i="13"/>
  <c r="Z51" i="13" s="1"/>
  <c r="Y21" i="13"/>
  <c r="X21" i="13"/>
  <c r="Z21" i="13"/>
  <c r="X41" i="14"/>
  <c r="X107" i="14" s="1"/>
  <c r="X52" i="13"/>
  <c r="X51" i="13" s="1"/>
  <c r="X45" i="13" s="1"/>
  <c r="Y52" i="13"/>
  <c r="Y51" i="13" s="1"/>
  <c r="Y45" i="13" s="1"/>
  <c r="Z32" i="13"/>
  <c r="Y32" i="13"/>
  <c r="Y116" i="13" l="1"/>
  <c r="Z45" i="13"/>
  <c r="Z116" i="13" s="1"/>
  <c r="X116" i="13"/>
</calcChain>
</file>

<file path=xl/sharedStrings.xml><?xml version="1.0" encoding="utf-8"?>
<sst xmlns="http://schemas.openxmlformats.org/spreadsheetml/2006/main" count="1053" uniqueCount="197">
  <si>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</si>
  <si>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</si>
  <si>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</si>
  <si>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</si>
  <si>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</si>
  <si>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</si>
  <si>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</si>
  <si>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</si>
  <si>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</si>
  <si>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</si>
  <si>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</si>
  <si>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</si>
  <si>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</si>
  <si>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</si>
  <si>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</si>
  <si>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</si>
  <si>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</si>
  <si>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</si>
  <si>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</si>
  <si>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</si>
  <si>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</si>
  <si>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</si>
  <si>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240</t>
  </si>
  <si>
    <t>03</t>
  </si>
  <si>
    <t>6</t>
  </si>
  <si>
    <t>Иные закупки товаров, работ и услуг для обеспечения государственных (муниципальных) нужд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</si>
  <si>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</si>
  <si>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</si>
  <si>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</si>
  <si>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</si>
  <si>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</si>
  <si>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</si>
  <si>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</si>
  <si>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</si>
  <si>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</si>
  <si>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</si>
  <si>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</si>
  <si>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</si>
  <si>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</si>
  <si>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</si>
  <si>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</si>
  <si>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</si>
  <si>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</si>
  <si>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</si>
  <si>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</si>
  <si>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</si>
  <si>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</si>
  <si>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</si>
  <si>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</si>
  <si>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</si>
  <si>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</si>
  <si>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</si>
  <si>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</si>
  <si>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</si>
  <si>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</si>
  <si>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</si>
  <si>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</si>
  <si>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</si>
  <si>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</si>
  <si>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75</t>
  </si>
  <si>
    <t>7500000000</t>
  </si>
  <si>
    <t>НЕПРОГРАММНЫЕ МЕРОПРИЯТИЯ ПОСЕЛЕНИЙ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</si>
  <si>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</si>
  <si>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</si>
  <si>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</si>
  <si>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</si>
  <si>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</si>
  <si>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</si>
  <si>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</si>
  <si>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</si>
  <si>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</si>
  <si>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</si>
  <si>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</si>
  <si>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</si>
  <si>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</si>
  <si>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</si>
  <si>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</si>
  <si>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</si>
  <si>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</si>
  <si>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</si>
  <si>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</si>
  <si>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</si>
  <si>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</si>
  <si>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</si>
  <si>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</si>
  <si>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</si>
  <si>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</si>
  <si>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</si>
  <si>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</si>
  <si>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</si>
  <si>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</si>
  <si>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</si>
  <si>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</si>
  <si>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</si>
  <si>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</si>
  <si>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</si>
  <si>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</si>
  <si>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</si>
  <si>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</si>
  <si>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</si>
  <si>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</si>
  <si>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0000000000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</si>
  <si>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</si>
  <si>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</si>
  <si>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Основное мероприятие "Проведение ежегодной диспансеризации муниципальных служащих"</t>
  </si>
  <si>
    <t>Организация прохождения  ежегодной диспансеризации муниципальных служащих</t>
  </si>
  <si>
    <t>Основное мероприятие "Озеленение территории"</t>
  </si>
  <si>
    <t>Озеленение территории</t>
  </si>
  <si>
    <t>Основное мероприятие "Организация ритуальных услуг и содержание мест захоронения"</t>
  </si>
  <si>
    <t>Организация ритуальных услуг и содержание мест захоронения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</si>
  <si>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</si>
  <si>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</si>
  <si>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Сергиевский сельсовет</t>
  </si>
  <si>
    <t>2021 год</t>
  </si>
  <si>
    <t>2022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</si>
  <si>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</si>
  <si>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</si>
  <si>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межбюджетные трансферты</t>
  </si>
  <si>
    <t>Основное мероприятие "Исполнение судебных актов и мировых соглашений"</t>
  </si>
  <si>
    <t>Уплата налога на имущество</t>
  </si>
  <si>
    <t>Муниципальная программа "Развитие культуры села на 2019-2023 годы"</t>
  </si>
  <si>
    <t>Подпрограмма "Наследие"</t>
  </si>
  <si>
    <t>Обеспечение деятельности библиотеки</t>
  </si>
  <si>
    <t>Оренбургского района</t>
  </si>
  <si>
    <t>Оренбургской области</t>
  </si>
  <si>
    <t>ОРЕНБУРГСКОГО РАЙОНА ОРЕНБУРГСКОЙ ОБЛАСТИ ПО ЦЕЛЕВЫМ СТАТЬЯМ</t>
  </si>
  <si>
    <t>ОРЕНБУРГСКОГО РАЙОНА ОРЕНБУРГСКОЙ ОБЛАСТИ И НЕПРОГРАММНЫМ НАПРАВЛЕНИЯМ</t>
  </si>
  <si>
    <t xml:space="preserve">Межбюджетные трансферты районному бюджету на выполнение полномочий внешнего муниципального финансового контроля </t>
  </si>
  <si>
    <t xml:space="preserve">Иные межбюджетные трансферты </t>
  </si>
  <si>
    <t>Подпрограмма "Управление муниципальным имуществом и земельными ресурсами"</t>
  </si>
  <si>
    <t>8560300000</t>
  </si>
  <si>
    <t>8560390038</t>
  </si>
  <si>
    <t>Осуществление деятельности главы муниципального образования</t>
  </si>
  <si>
    <t>Организация прохождения ежегодной диспансеризации муниципальных служащих</t>
  </si>
  <si>
    <t>9900000000</t>
  </si>
  <si>
    <t>99</t>
  </si>
  <si>
    <t>000</t>
  </si>
  <si>
    <t>ДЕЯТЕЛЬНОСТИ), РАЗДЕЛАМ, ПОДРАЗДЕЛАМ, ГРУППАМ И ПОДГРУППАМ ВИДОВ РАСХОДОВ</t>
  </si>
  <si>
    <t xml:space="preserve">РАСПРЕДЕЛЕНИЕ БЮДЖЕТНЫХ АССИГНОВАНИЙ БЮДЖЕТА МУНИЦИПАЛЬНОГО ОБРАЗОВАНИЯ СЕРГИЕВСКИЙ СЕЛЬСОВЕТ </t>
  </si>
  <si>
    <t xml:space="preserve">(МУНИЦИПАЛЬНЫХ ПРОГРАММ  МУНИЦИПАЛЬНОГО ОБРАЗОВАНИЯ СЕРГИЕВСКИЙСЕЛЬСОВЕТ  </t>
  </si>
  <si>
    <t>Основное мероприятие «Развитие библиотечного дела»</t>
  </si>
  <si>
    <t>1</t>
  </si>
  <si>
    <t>70005</t>
  </si>
  <si>
    <t>Библиотека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</si>
  <si>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2019–2021 годы и на период до 2024 года"</t>
  </si>
  <si>
    <t>Муниципальная программа "Совершенствование муниципального управления в муниципальном образовании Сергиевский сельсовет Оренбургского района Оренбургской области на 2019-2021 годы и на период до 2024 года"</t>
  </si>
  <si>
    <t>Муниципальная программа "Развитие культуры села Сергиевка на 2019-2023 годы"</t>
  </si>
  <si>
    <t>Приложение №11</t>
  </si>
  <si>
    <t>РАСПРЕДЕЛЕНИЕ БЮДЖЕТНЫХ АССИГНОВАНИЙ БЮДЖЕТА МУНИЦИПАЛЬНОГО ОБРАЗОВАНИЯ СЕРГИЕВСКИЙ СЕЛЬСОВЕТ</t>
  </si>
  <si>
    <t>85 1 02 00000</t>
  </si>
  <si>
    <t>85 1 02 90044</t>
  </si>
  <si>
    <t>12</t>
  </si>
  <si>
    <t>Обеспечение деятельности главы муниципального образования</t>
  </si>
  <si>
    <t>ДЕЯТЕЛЬНОСТИ) ГРУППАМ И ПОДГРУППАМ ВИДОВ РАСХОДОВ</t>
  </si>
  <si>
    <t>7500059301</t>
  </si>
  <si>
    <t>Приложение № 12</t>
  </si>
  <si>
    <t>№ 
п/п</t>
  </si>
  <si>
    <t>Наименование показателя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</si>
  <si>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</si>
  <si>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</si>
  <si>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</si>
  <si>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</si>
  <si>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</si>
  <si>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</si>
  <si>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</si>
  <si>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</si>
  <si>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 xml:space="preserve">численность работников культуры </t>
  </si>
  <si>
    <t>1.3.2</t>
  </si>
  <si>
    <t>средняя заработная плата работников культуры</t>
  </si>
  <si>
    <t>1.3.3</t>
  </si>
  <si>
    <t>фонд оплаты труда работников культуры с начислениями</t>
  </si>
  <si>
    <t>1.3.4</t>
  </si>
  <si>
    <t>численность работников дополнительного образования</t>
  </si>
  <si>
    <t>1.3.5</t>
  </si>
  <si>
    <t>средняя заработная плата работников дополнительного образования</t>
  </si>
  <si>
    <t>1.3.6</t>
  </si>
  <si>
    <t>фонд оплаты труда работников дополнительного образования с начислениями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</si>
  <si>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</si>
  <si>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</si>
  <si>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</si>
  <si>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</si>
  <si>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коммунальных услуг учреждений, включая автономные и бюджетные учреждения (тыс. рублей)</t>
  </si>
  <si>
    <t>ПО РАЗДЕЛАМ, ПОДРАЗДЕЛАМ, ЦЕЛЕВЫМ СТАТЬЯМ (МУНИЦИПАЛЬНЫХ ПРОГРАММ    И НЕПРОГРАММНЫМ НАПРАВЛЕНИЯМ</t>
  </si>
  <si>
    <t>КЛАССИФИКАЦИИ РАСХОДОВ НА 2021 ГОД И ПЛАНОВЫЙ ПЕРИОД 2022 И 2023 ГОДОВ</t>
  </si>
  <si>
    <t>Приложение № 10</t>
  </si>
  <si>
    <t>2023 год</t>
  </si>
  <si>
    <t xml:space="preserve">2021 год 
</t>
  </si>
  <si>
    <t xml:space="preserve">Основные параметры первоочередных расходов бюджета на 2021 год </t>
  </si>
  <si>
    <t>Сергиевский сельский</t>
  </si>
  <si>
    <t xml:space="preserve"> от 24 декабря 2020 года №10</t>
  </si>
  <si>
    <t>Повышение заработной платы работникам муниципальных бюджетных учреждений культуры</t>
  </si>
  <si>
    <t>Финансовое обеспечение минимального размера оплаты труда работников бюджетной сферы (аппарат)</t>
  </si>
  <si>
    <t xml:space="preserve">Основное мероприятие "Передача полномочий комиссии по соблюдению требований к служебному поведению муниципальных служащих и урегулированию </t>
  </si>
  <si>
    <t>Передача полномочий комиссии по соблюдению требований к служебному поведению муниципальных служащих урегулированию конфликта интересов</t>
  </si>
  <si>
    <t xml:space="preserve">от 24 декабря 2020 года №10 </t>
  </si>
  <si>
    <t>Основное мероприятие "Освещение улиц"</t>
  </si>
  <si>
    <t>Освещение улиц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</si>
</sst>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"/>
    <numFmt numFmtId="166" formatCode="00000"/>
    <numFmt numFmtId="167" formatCode="00"/>
    <numFmt numFmtId="168" formatCode="0000000000"/>
    <numFmt numFmtId="169" formatCode="000\.00\.000\.0"/>
    <numFmt numFmtId="170" formatCode="0_ ;[Red]\-0\ "/>
    <numFmt numFmtId="171" formatCode="00\ 0\ 0000;;"/>
    <numFmt numFmtId="172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70" fontId="1" fillId="0" borderId="0" applyFont="0" applyFill="0" applyBorder="0" applyAlignment="0" applyProtection="0"/>
  </cellStyleXfs>
  <cellXfs count="4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9" xfId="1" applyNumberFormat="1" applyFont="1" applyFill="1" applyBorder="1" applyAlignment="1" applyProtection="1">
      <protection hidden="1"/>
    </xf>
    <xf numFmtId="166" fontId="6" fillId="0" borderId="11" xfId="1" applyNumberFormat="1" applyFont="1" applyFill="1" applyBorder="1" applyAlignment="1" applyProtection="1">
      <alignment horizontal="center" vertical="center"/>
      <protection hidden="1"/>
    </xf>
    <xf numFmtId="167" fontId="6" fillId="0" borderId="11" xfId="1" applyNumberFormat="1" applyFont="1" applyFill="1" applyBorder="1" applyAlignment="1" applyProtection="1">
      <alignment horizontal="center" vertical="center"/>
      <protection hidden="1"/>
    </xf>
    <xf numFmtId="1" fontId="6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5" xfId="1" applyNumberFormat="1" applyFont="1" applyFill="1" applyBorder="1" applyAlignment="1" applyProtection="1">
      <alignment horizontal="center" vertical="center"/>
      <protection hidden="1"/>
    </xf>
    <xf numFmtId="167" fontId="7" fillId="0" borderId="7" xfId="1" applyNumberFormat="1" applyFont="1" applyFill="1" applyBorder="1" applyAlignment="1" applyProtection="1">
      <alignment horizontal="center" vertical="center"/>
      <protection hidden="1"/>
    </xf>
    <xf numFmtId="167" fontId="6" fillId="0" borderId="7" xfId="1" applyNumberFormat="1" applyFont="1" applyFill="1" applyBorder="1" applyAlignment="1" applyProtection="1">
      <alignment horizontal="center" vertical="center"/>
      <protection hidden="1"/>
    </xf>
    <xf numFmtId="0" fontId="9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0" xfId="1" applyNumberFormat="1" applyFont="1" applyFill="1" applyAlignment="1" applyProtection="1">
      <alignment horizontal="left" vertical="center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11" fillId="0" borderId="7" xfId="1" applyNumberFormat="1" applyFont="1" applyFill="1" applyBorder="1" applyAlignment="1" applyProtection="1">
      <alignment horizontal="center" vertical="center"/>
      <protection hidden="1"/>
    </xf>
    <xf numFmtId="167" fontId="11" fillId="0" borderId="15" xfId="1" applyNumberFormat="1" applyFont="1" applyFill="1" applyBorder="1" applyAlignment="1" applyProtection="1">
      <alignment horizontal="center" vertical="center"/>
      <protection hidden="1"/>
    </xf>
    <xf numFmtId="167" fontId="11" fillId="0" borderId="1" xfId="1" applyNumberFormat="1" applyFont="1" applyFill="1" applyBorder="1" applyAlignment="1" applyProtection="1">
      <alignment horizontal="center" vertical="center"/>
      <protection hidden="1"/>
    </xf>
    <xf numFmtId="1" fontId="11" fillId="0" borderId="1" xfId="1" applyNumberFormat="1" applyFont="1" applyFill="1" applyBorder="1" applyAlignment="1" applyProtection="1">
      <alignment horizontal="center" vertical="center"/>
      <protection hidden="1"/>
    </xf>
    <xf numFmtId="166" fontId="11" fillId="0" borderId="1" xfId="1" applyNumberFormat="1" applyFont="1" applyFill="1" applyBorder="1" applyAlignment="1" applyProtection="1">
      <alignment horizontal="center" vertical="center"/>
      <protection hidden="1"/>
    </xf>
    <xf numFmtId="167" fontId="11" fillId="0" borderId="0" xfId="1" applyNumberFormat="1" applyFont="1" applyFill="1" applyBorder="1" applyAlignment="1" applyProtection="1">
      <alignment horizontal="center" vertical="center"/>
      <protection hidden="1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166" fontId="11" fillId="0" borderId="0" xfId="1" applyNumberFormat="1" applyFont="1" applyFill="1" applyBorder="1" applyAlignment="1" applyProtection="1">
      <alignment horizontal="center" vertical="center"/>
      <protection hidden="1"/>
    </xf>
    <xf numFmtId="167" fontId="6" fillId="0" borderId="0" xfId="1" applyNumberFormat="1" applyFont="1" applyFill="1" applyBorder="1" applyAlignment="1" applyProtection="1">
      <alignment horizontal="center" vertical="center"/>
      <protection hidden="1"/>
    </xf>
    <xf numFmtId="1" fontId="6" fillId="0" borderId="0" xfId="1" applyNumberFormat="1" applyFont="1" applyFill="1" applyBorder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166" fontId="6" fillId="0" borderId="18" xfId="1" applyNumberFormat="1" applyFont="1" applyFill="1" applyBorder="1" applyAlignment="1" applyProtection="1">
      <alignment horizontal="center" vertical="center"/>
      <protection hidden="1"/>
    </xf>
    <xf numFmtId="1" fontId="7" fillId="0" borderId="11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11" fillId="0" borderId="12" xfId="1" applyNumberFormat="1" applyFont="1" applyFill="1" applyBorder="1" applyAlignment="1" applyProtection="1">
      <alignment horizontal="center" vertical="center"/>
      <protection hidden="1"/>
    </xf>
    <xf numFmtId="167" fontId="11" fillId="0" borderId="11" xfId="1" applyNumberFormat="1" applyFont="1" applyFill="1" applyBorder="1" applyAlignment="1" applyProtection="1">
      <alignment horizontal="center" vertical="center"/>
      <protection hidden="1"/>
    </xf>
    <xf numFmtId="1" fontId="11" fillId="0" borderId="11" xfId="1" applyNumberFormat="1" applyFont="1" applyFill="1" applyBorder="1" applyAlignment="1" applyProtection="1">
      <alignment horizontal="center" vertical="center"/>
      <protection hidden="1"/>
    </xf>
    <xf numFmtId="166" fontId="11" fillId="0" borderId="18" xfId="1" applyNumberFormat="1" applyFont="1" applyFill="1" applyBorder="1" applyAlignment="1" applyProtection="1">
      <alignment horizontal="center" vertical="center"/>
      <protection hidden="1"/>
    </xf>
    <xf numFmtId="166" fontId="6" fillId="0" borderId="34" xfId="1" applyNumberFormat="1" applyFont="1" applyFill="1" applyBorder="1" applyAlignment="1" applyProtection="1">
      <alignment horizontal="center" vertical="center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0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alignment horizontal="right"/>
      <protection hidden="1"/>
    </xf>
    <xf numFmtId="0" fontId="1" fillId="2" borderId="0" xfId="1" applyFill="1" applyProtection="1">
      <protection hidden="1"/>
    </xf>
    <xf numFmtId="0" fontId="6" fillId="2" borderId="0" xfId="1" applyNumberFormat="1" applyFont="1" applyFill="1" applyAlignment="1" applyProtection="1">
      <alignment horizontal="left"/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Continuous"/>
      <protection hidden="1"/>
    </xf>
    <xf numFmtId="0" fontId="10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Continuous" vertical="top"/>
      <protection hidden="1"/>
    </xf>
    <xf numFmtId="0" fontId="3" fillId="2" borderId="0" xfId="1" applyNumberFormat="1" applyFont="1" applyFill="1" applyAlignment="1" applyProtection="1">
      <alignment horizontal="centerContinuous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5" fillId="2" borderId="2" xfId="1" applyNumberFormat="1" applyFont="1" applyFill="1" applyBorder="1" applyAlignment="1" applyProtection="1">
      <alignment horizontal="right" vertical="center"/>
      <protection hidden="1"/>
    </xf>
    <xf numFmtId="0" fontId="9" fillId="2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9" fillId="2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9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19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2" borderId="20" xfId="1" applyNumberFormat="1" applyFont="1" applyFill="1" applyBorder="1" applyAlignment="1" applyProtection="1">
      <alignment horizontal="center" vertical="center"/>
      <protection hidden="1"/>
    </xf>
    <xf numFmtId="0" fontId="9" fillId="2" borderId="19" xfId="1" applyNumberFormat="1" applyFont="1" applyFill="1" applyBorder="1" applyAlignment="1" applyProtection="1">
      <alignment horizontal="center" vertical="center"/>
      <protection hidden="1"/>
    </xf>
    <xf numFmtId="169" fontId="6" fillId="0" borderId="23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2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1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2" fontId="6" fillId="2" borderId="11" xfId="1" applyNumberFormat="1" applyFont="1" applyFill="1" applyBorder="1" applyAlignment="1" applyProtection="1">
      <alignment horizontal="center" vertical="center"/>
      <protection hidden="1"/>
    </xf>
    <xf numFmtId="0" fontId="6" fillId="2" borderId="12" xfId="1" applyNumberFormat="1" applyFont="1" applyFill="1" applyBorder="1" applyAlignment="1" applyProtection="1">
      <alignment horizontal="center" vertical="center"/>
      <protection hidden="1"/>
    </xf>
    <xf numFmtId="169" fontId="6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0" xfId="1" applyNumberFormat="1" applyFont="1" applyFill="1" applyBorder="1" applyAlignment="1" applyProtection="1">
      <alignment horizontal="left" vertical="center" wrapText="1"/>
      <protection hidden="1"/>
    </xf>
    <xf numFmtId="2" fontId="6" fillId="2" borderId="6" xfId="1" applyNumberFormat="1" applyFont="1" applyFill="1" applyBorder="1" applyAlignment="1" applyProtection="1">
      <alignment horizontal="center" vertical="center"/>
      <protection hidden="1"/>
    </xf>
    <xf numFmtId="2" fontId="6" fillId="2" borderId="7" xfId="1" applyNumberFormat="1" applyFont="1" applyFill="1" applyBorder="1" applyAlignment="1" applyProtection="1">
      <alignment horizontal="right" vertical="center"/>
      <protection hidden="1"/>
    </xf>
    <xf numFmtId="2" fontId="6" fillId="2" borderId="12" xfId="1" applyNumberFormat="1" applyFont="1" applyFill="1" applyBorder="1" applyAlignment="1" applyProtection="1">
      <alignment horizontal="center" vertical="center"/>
      <protection hidden="1"/>
    </xf>
    <xf numFmtId="2" fontId="6" fillId="0" borderId="15" xfId="1" applyNumberFormat="1" applyFont="1" applyFill="1" applyBorder="1" applyAlignment="1" applyProtection="1">
      <alignment horizontal="right" vertical="center"/>
      <protection hidden="1"/>
    </xf>
    <xf numFmtId="2" fontId="6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38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0" xfId="1" applyNumberFormat="1" applyFont="1" applyFill="1" applyBorder="1" applyAlignment="1" applyProtection="1">
      <alignment horizontal="right" vertical="center"/>
      <protection hidden="1"/>
    </xf>
    <xf numFmtId="16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2" fontId="6" fillId="2" borderId="37" xfId="1" applyNumberFormat="1" applyFont="1" applyFill="1" applyBorder="1" applyAlignment="1" applyProtection="1">
      <alignment horizontal="center" vertical="center"/>
      <protection hidden="1"/>
    </xf>
    <xf numFmtId="165" fontId="6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2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7" xfId="1" applyNumberFormat="1" applyFont="1" applyFill="1" applyBorder="1" applyAlignment="1" applyProtection="1">
      <alignment horizontal="center" vertical="center"/>
      <protection hidden="1"/>
    </xf>
    <xf numFmtId="2" fontId="11" fillId="2" borderId="6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3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0" xfId="1" applyNumberFormat="1" applyFont="1" applyFill="1" applyBorder="1" applyAlignment="1" applyProtection="1">
      <alignment horizontal="center" vertical="center"/>
      <protection hidden="1"/>
    </xf>
    <xf numFmtId="2" fontId="7" fillId="2" borderId="6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11" fillId="2" borderId="16" xfId="1" applyNumberFormat="1" applyFont="1" applyFill="1" applyBorder="1" applyAlignment="1" applyProtection="1">
      <alignment horizontal="center" vertical="center"/>
      <protection hidden="1"/>
    </xf>
    <xf numFmtId="168" fontId="6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6" xfId="1" applyNumberFormat="1" applyFont="1" applyFill="1" applyBorder="1" applyAlignment="1" applyProtection="1">
      <alignment horizontal="center" vertical="center"/>
      <protection hidden="1"/>
    </xf>
    <xf numFmtId="168" fontId="11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2" fontId="6" fillId="0" borderId="16" xfId="1" applyNumberFormat="1" applyFont="1" applyFill="1" applyBorder="1" applyAlignment="1" applyProtection="1">
      <alignment horizontal="right" vertical="center"/>
      <protection hidden="1"/>
    </xf>
    <xf numFmtId="169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43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/>
      <protection hidden="1"/>
    </xf>
    <xf numFmtId="167" fontId="7" fillId="0" borderId="45" xfId="1" applyNumberFormat="1" applyFont="1" applyFill="1" applyBorder="1" applyAlignment="1" applyProtection="1">
      <alignment horizontal="center" vertical="center"/>
      <protection hidden="1"/>
    </xf>
    <xf numFmtId="1" fontId="7" fillId="0" borderId="2" xfId="1" applyNumberFormat="1" applyFont="1" applyFill="1" applyBorder="1" applyAlignment="1" applyProtection="1">
      <alignment horizontal="center" vertical="center"/>
      <protection hidden="1"/>
    </xf>
    <xf numFmtId="167" fontId="7" fillId="0" borderId="2" xfId="1" applyNumberFormat="1" applyFont="1" applyFill="1" applyBorder="1" applyAlignment="1" applyProtection="1">
      <alignment horizontal="center" vertical="center"/>
      <protection hidden="1"/>
    </xf>
    <xf numFmtId="166" fontId="7" fillId="0" borderId="2" xfId="1" applyNumberFormat="1" applyFont="1" applyFill="1" applyBorder="1" applyAlignment="1" applyProtection="1">
      <alignment horizontal="center" vertical="center"/>
      <protection hidden="1"/>
    </xf>
    <xf numFmtId="2" fontId="7" fillId="2" borderId="22" xfId="1" applyNumberFormat="1" applyFont="1" applyFill="1" applyBorder="1" applyAlignment="1" applyProtection="1">
      <alignment horizontal="center" vertical="center"/>
      <protection hidden="1"/>
    </xf>
    <xf numFmtId="2" fontId="6" fillId="2" borderId="2" xfId="1" applyNumberFormat="1" applyFont="1" applyFill="1" applyBorder="1" applyAlignment="1" applyProtection="1">
      <alignment horizontal="center" vertical="center"/>
      <protection hidden="1"/>
    </xf>
    <xf numFmtId="2" fontId="7" fillId="2" borderId="45" xfId="1" applyNumberFormat="1" applyFont="1" applyFill="1" applyBorder="1" applyAlignment="1" applyProtection="1">
      <alignment horizontal="right" vertical="center"/>
      <protection hidden="1"/>
    </xf>
    <xf numFmtId="0" fontId="16" fillId="0" borderId="46" xfId="1" applyNumberFormat="1" applyFont="1" applyFill="1" applyBorder="1" applyAlignment="1" applyProtection="1">
      <alignment horizontal="centerContinuous"/>
      <protection hidden="1"/>
    </xf>
    <xf numFmtId="0" fontId="16" fillId="0" borderId="8" xfId="1" applyNumberFormat="1" applyFont="1" applyFill="1" applyBorder="1" applyAlignment="1" applyProtection="1">
      <alignment horizontal="centerContinuous"/>
      <protection hidden="1"/>
    </xf>
    <xf numFmtId="0" fontId="6" fillId="0" borderId="47" xfId="1" applyNumberFormat="1" applyFont="1" applyFill="1" applyBorder="1" applyAlignment="1" applyProtection="1">
      <alignment horizontal="centerContinuous"/>
      <protection hidden="1"/>
    </xf>
    <xf numFmtId="0" fontId="6" fillId="0" borderId="47" xfId="1" applyNumberFormat="1" applyFont="1" applyFill="1" applyBorder="1" applyAlignment="1" applyProtection="1">
      <protection hidden="1"/>
    </xf>
    <xf numFmtId="171" fontId="6" fillId="0" borderId="7" xfId="1" applyNumberFormat="1" applyFont="1" applyFill="1" applyBorder="1" applyAlignment="1" applyProtection="1">
      <protection hidden="1"/>
    </xf>
    <xf numFmtId="171" fontId="6" fillId="0" borderId="0" xfId="1" applyNumberFormat="1" applyFont="1" applyFill="1" applyAlignment="1" applyProtection="1">
      <protection hidden="1"/>
    </xf>
    <xf numFmtId="2" fontId="6" fillId="2" borderId="6" xfId="1" applyNumberFormat="1" applyFont="1" applyFill="1" applyBorder="1" applyAlignment="1" applyProtection="1">
      <protection hidden="1"/>
    </xf>
    <xf numFmtId="2" fontId="6" fillId="2" borderId="6" xfId="1" applyNumberFormat="1" applyFont="1" applyFill="1" applyBorder="1" applyAlignment="1" applyProtection="1">
      <alignment horizontal="right" vertical="center"/>
      <protection hidden="1"/>
    </xf>
    <xf numFmtId="0" fontId="7" fillId="0" borderId="27" xfId="1" applyNumberFormat="1" applyFont="1" applyFill="1" applyBorder="1" applyAlignment="1" applyProtection="1">
      <protection hidden="1"/>
    </xf>
    <xf numFmtId="0" fontId="7" fillId="0" borderId="28" xfId="1" applyNumberFormat="1" applyFont="1" applyFill="1" applyBorder="1" applyAlignment="1" applyProtection="1">
      <protection hidden="1"/>
    </xf>
    <xf numFmtId="2" fontId="7" fillId="2" borderId="28" xfId="1" applyNumberFormat="1" applyFont="1" applyFill="1" applyBorder="1" applyAlignment="1" applyProtection="1">
      <protection hidden="1"/>
    </xf>
    <xf numFmtId="2" fontId="7" fillId="2" borderId="48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0" xfId="1" applyFill="1"/>
    <xf numFmtId="168" fontId="11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9" xfId="1" applyNumberFormat="1" applyFont="1" applyFill="1" applyBorder="1" applyAlignment="1" applyProtection="1">
      <alignment horizontal="center" vertical="center"/>
      <protection hidden="1"/>
    </xf>
    <xf numFmtId="167" fontId="11" fillId="0" borderId="13" xfId="1" applyNumberFormat="1" applyFont="1" applyFill="1" applyBorder="1" applyAlignment="1" applyProtection="1">
      <alignment horizontal="center" vertical="center"/>
      <protection hidden="1"/>
    </xf>
    <xf numFmtId="1" fontId="11" fillId="0" borderId="37" xfId="1" applyNumberFormat="1" applyFont="1" applyFill="1" applyBorder="1" applyAlignment="1" applyProtection="1">
      <alignment horizontal="center" vertical="center"/>
      <protection hidden="1"/>
    </xf>
    <xf numFmtId="167" fontId="11" fillId="0" borderId="37" xfId="1" applyNumberFormat="1" applyFont="1" applyFill="1" applyBorder="1" applyAlignment="1" applyProtection="1">
      <alignment horizontal="center" vertical="center"/>
      <protection hidden="1"/>
    </xf>
    <xf numFmtId="166" fontId="11" fillId="0" borderId="37" xfId="1" applyNumberFormat="1" applyFont="1" applyFill="1" applyBorder="1" applyAlignment="1" applyProtection="1">
      <alignment horizontal="center" vertical="center"/>
      <protection hidden="1"/>
    </xf>
    <xf numFmtId="167" fontId="11" fillId="0" borderId="36" xfId="1" applyNumberFormat="1" applyFont="1" applyFill="1" applyBorder="1" applyAlignment="1" applyProtection="1">
      <alignment horizontal="center" vertical="center"/>
      <protection hidden="1"/>
    </xf>
    <xf numFmtId="2" fontId="7" fillId="2" borderId="16" xfId="1" applyNumberFormat="1" applyFont="1" applyFill="1" applyBorder="1" applyAlignment="1" applyProtection="1">
      <alignment horizontal="center" vertical="center"/>
      <protection hidden="1"/>
    </xf>
    <xf numFmtId="49" fontId="15" fillId="0" borderId="10" xfId="0" applyNumberFormat="1" applyFont="1" applyBorder="1"/>
    <xf numFmtId="49" fontId="15" fillId="0" borderId="11" xfId="0" applyNumberFormat="1" applyFont="1" applyBorder="1"/>
    <xf numFmtId="2" fontId="11" fillId="2" borderId="12" xfId="1" applyNumberFormat="1" applyFont="1" applyFill="1" applyBorder="1" applyAlignment="1" applyProtection="1">
      <alignment horizontal="center" vertical="center"/>
      <protection hidden="1"/>
    </xf>
    <xf numFmtId="168" fontId="11" fillId="0" borderId="31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0" xfId="1" applyNumberFormat="1" applyFont="1" applyFill="1" applyBorder="1" applyAlignment="1" applyProtection="1">
      <alignment horizontal="center" vertical="center"/>
      <protection hidden="1"/>
    </xf>
    <xf numFmtId="49" fontId="6" fillId="0" borderId="11" xfId="1" applyNumberFormat="1" applyFont="1" applyFill="1" applyBorder="1" applyAlignment="1" applyProtection="1">
      <alignment horizontal="center" vertical="center"/>
      <protection hidden="1"/>
    </xf>
    <xf numFmtId="1" fontId="6" fillId="2" borderId="12" xfId="1" applyNumberFormat="1" applyFont="1" applyFill="1" applyBorder="1" applyAlignment="1" applyProtection="1">
      <alignment horizontal="center" vertical="center"/>
      <protection hidden="1"/>
    </xf>
    <xf numFmtId="168" fontId="11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7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7" fillId="2" borderId="22" xfId="1" applyNumberFormat="1" applyFont="1" applyFill="1" applyBorder="1" applyAlignment="1" applyProtection="1">
      <alignment horizontal="right" vertical="center"/>
      <protection hidden="1"/>
    </xf>
    <xf numFmtId="168" fontId="6" fillId="0" borderId="28" xfId="1" applyNumberFormat="1" applyFont="1" applyFill="1" applyBorder="1" applyAlignment="1" applyProtection="1">
      <alignment horizontal="center" vertical="center"/>
      <protection hidden="1"/>
    </xf>
    <xf numFmtId="167" fontId="7" fillId="0" borderId="48" xfId="1" applyNumberFormat="1" applyFont="1" applyFill="1" applyBorder="1" applyAlignment="1" applyProtection="1">
      <alignment horizontal="center" vertical="center"/>
      <protection hidden="1"/>
    </xf>
    <xf numFmtId="1" fontId="7" fillId="0" borderId="28" xfId="1" applyNumberFormat="1" applyFont="1" applyFill="1" applyBorder="1" applyAlignment="1" applyProtection="1">
      <alignment horizontal="center" vertical="center"/>
      <protection hidden="1"/>
    </xf>
    <xf numFmtId="167" fontId="7" fillId="0" borderId="28" xfId="1" applyNumberFormat="1" applyFont="1" applyFill="1" applyBorder="1" applyAlignment="1" applyProtection="1">
      <alignment horizontal="center" vertical="center"/>
      <protection hidden="1"/>
    </xf>
    <xf numFmtId="166" fontId="7" fillId="0" borderId="28" xfId="1" applyNumberFormat="1" applyFont="1" applyFill="1" applyBorder="1" applyAlignment="1" applyProtection="1">
      <alignment horizontal="center" vertical="center"/>
      <protection hidden="1"/>
    </xf>
    <xf numFmtId="2" fontId="7" fillId="2" borderId="35" xfId="1" applyNumberFormat="1" applyFont="1" applyFill="1" applyBorder="1" applyAlignment="1" applyProtection="1">
      <alignment horizontal="center" vertical="center"/>
      <protection hidden="1"/>
    </xf>
    <xf numFmtId="2" fontId="6" fillId="2" borderId="28" xfId="1" applyNumberFormat="1" applyFont="1" applyFill="1" applyBorder="1" applyAlignment="1" applyProtection="1">
      <alignment horizontal="center" vertical="center"/>
      <protection hidden="1"/>
    </xf>
    <xf numFmtId="2" fontId="7" fillId="2" borderId="48" xfId="1" applyNumberFormat="1" applyFont="1" applyFill="1" applyBorder="1" applyAlignment="1" applyProtection="1">
      <alignment horizontal="right" vertical="center"/>
      <protection hidden="1"/>
    </xf>
    <xf numFmtId="167" fontId="7" fillId="0" borderId="10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7" fontId="6" fillId="0" borderId="10" xfId="1" applyNumberFormat="1" applyFont="1" applyFill="1" applyBorder="1" applyAlignment="1" applyProtection="1">
      <alignment horizontal="center" vertical="center"/>
      <protection hidden="1"/>
    </xf>
    <xf numFmtId="2" fontId="6" fillId="0" borderId="7" xfId="1" applyNumberFormat="1" applyFont="1" applyFill="1" applyBorder="1" applyAlignment="1" applyProtection="1">
      <alignment horizontal="right" vertical="center"/>
      <protection hidden="1"/>
    </xf>
    <xf numFmtId="2" fontId="7" fillId="0" borderId="10" xfId="1" applyNumberFormat="1" applyFont="1" applyFill="1" applyBorder="1" applyAlignment="1" applyProtection="1">
      <alignment horizontal="right" vertical="center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11" fillId="0" borderId="7" xfId="1" applyNumberFormat="1" applyFont="1" applyFill="1" applyBorder="1" applyAlignment="1" applyProtection="1">
      <alignment horizontal="right" vertical="center"/>
      <protection hidden="1"/>
    </xf>
    <xf numFmtId="2" fontId="11" fillId="0" borderId="15" xfId="1" applyNumberFormat="1" applyFont="1" applyFill="1" applyBorder="1" applyAlignment="1" applyProtection="1">
      <alignment horizontal="right" vertical="center"/>
      <protection hidden="1"/>
    </xf>
    <xf numFmtId="2" fontId="11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7" xfId="1" applyNumberFormat="1" applyFont="1" applyFill="1" applyBorder="1" applyAlignment="1" applyProtection="1">
      <alignment horizontal="right" vertical="center"/>
      <protection hidden="1"/>
    </xf>
    <xf numFmtId="2" fontId="6" fillId="0" borderId="12" xfId="1" applyNumberFormat="1" applyFont="1" applyFill="1" applyBorder="1"/>
    <xf numFmtId="2" fontId="11" fillId="0" borderId="16" xfId="1" applyNumberFormat="1" applyFont="1" applyFill="1" applyBorder="1" applyAlignment="1" applyProtection="1">
      <alignment horizontal="right" vertical="center"/>
      <protection hidden="1"/>
    </xf>
    <xf numFmtId="2" fontId="7" fillId="0" borderId="16" xfId="1" applyNumberFormat="1" applyFont="1" applyFill="1" applyBorder="1" applyAlignment="1" applyProtection="1">
      <alignment horizontal="right" vertical="center"/>
      <protection hidden="1"/>
    </xf>
    <xf numFmtId="2" fontId="6" fillId="0" borderId="6" xfId="1" applyNumberFormat="1" applyFont="1" applyFill="1" applyBorder="1" applyAlignment="1" applyProtection="1">
      <alignment horizontal="right" vertical="center"/>
      <protection hidden="1"/>
    </xf>
    <xf numFmtId="0" fontId="10" fillId="3" borderId="0" xfId="1" applyNumberFormat="1" applyFont="1" applyFill="1" applyAlignment="1" applyProtection="1">
      <protection hidden="1"/>
    </xf>
    <xf numFmtId="0" fontId="10" fillId="3" borderId="0" xfId="1" applyNumberFormat="1" applyFont="1" applyFill="1" applyAlignment="1" applyProtection="1">
      <alignment horizontal="right"/>
      <protection hidden="1"/>
    </xf>
    <xf numFmtId="0" fontId="1" fillId="3" borderId="0" xfId="1" applyFill="1" applyProtection="1">
      <protection hidden="1"/>
    </xf>
    <xf numFmtId="0" fontId="6" fillId="3" borderId="0" xfId="1" applyNumberFormat="1" applyFont="1" applyFill="1" applyAlignment="1" applyProtection="1">
      <alignment horizontal="left"/>
      <protection hidden="1"/>
    </xf>
    <xf numFmtId="0" fontId="1" fillId="3" borderId="0" xfId="1" applyNumberFormat="1" applyFont="1" applyFill="1" applyAlignment="1" applyProtection="1">
      <protection hidden="1"/>
    </xf>
    <xf numFmtId="0" fontId="2" fillId="3" borderId="0" xfId="1" applyNumberFormat="1" applyFont="1" applyFill="1" applyAlignment="1" applyProtection="1">
      <alignment horizontal="centerContinuous"/>
      <protection hidden="1"/>
    </xf>
    <xf numFmtId="0" fontId="1" fillId="3" borderId="0" xfId="1" applyNumberFormat="1" applyFont="1" applyFill="1" applyAlignment="1" applyProtection="1">
      <alignment horizontal="centerContinuous"/>
      <protection hidden="1"/>
    </xf>
    <xf numFmtId="0" fontId="17" fillId="0" borderId="0" xfId="1" applyNumberFormat="1" applyFont="1" applyFill="1" applyAlignment="1" applyProtection="1">
      <alignment horizontal="centerContinuous" vertical="center"/>
      <protection hidden="1"/>
    </xf>
    <xf numFmtId="0" fontId="17" fillId="3" borderId="0" xfId="1" applyNumberFormat="1" applyFont="1" applyFill="1" applyAlignment="1" applyProtection="1">
      <alignment horizontal="centerContinuous" vertical="center"/>
      <protection hidden="1"/>
    </xf>
    <xf numFmtId="0" fontId="17" fillId="0" borderId="0" xfId="1" applyNumberFormat="1" applyFont="1" applyFill="1" applyAlignment="1" applyProtection="1">
      <alignment horizontal="centerContinuous"/>
      <protection hidden="1"/>
    </xf>
    <xf numFmtId="0" fontId="17" fillId="3" borderId="0" xfId="1" applyNumberFormat="1" applyFont="1" applyFill="1" applyAlignment="1" applyProtection="1">
      <alignment horizontal="centerContinuous"/>
      <protection hidden="1"/>
    </xf>
    <xf numFmtId="0" fontId="18" fillId="0" borderId="0" xfId="1" applyNumberFormat="1" applyFont="1" applyFill="1" applyAlignment="1" applyProtection="1">
      <alignment horizontal="centerContinuous" vertical="center"/>
      <protection hidden="1"/>
    </xf>
    <xf numFmtId="0" fontId="17" fillId="0" borderId="0" xfId="1" applyNumberFormat="1" applyFont="1" applyFill="1" applyAlignment="1" applyProtection="1">
      <alignment horizontal="centerContinuous" vertical="top"/>
      <protection hidden="1"/>
    </xf>
    <xf numFmtId="0" fontId="17" fillId="3" borderId="0" xfId="1" applyNumberFormat="1" applyFont="1" applyFill="1" applyAlignment="1" applyProtection="1">
      <alignment horizontal="centerContinuous" vertical="top"/>
      <protection hidden="1"/>
    </xf>
    <xf numFmtId="0" fontId="2" fillId="3" borderId="0" xfId="1" applyNumberFormat="1" applyFont="1" applyFill="1" applyAlignment="1" applyProtection="1">
      <alignment horizontal="centerContinuous" vertical="top"/>
      <protection hidden="1"/>
    </xf>
    <xf numFmtId="0" fontId="3" fillId="3" borderId="0" xfId="1" applyNumberFormat="1" applyFont="1" applyFill="1" applyAlignment="1" applyProtection="1">
      <alignment horizontal="right"/>
      <protection hidden="1"/>
    </xf>
    <xf numFmtId="0" fontId="5" fillId="3" borderId="2" xfId="1" applyNumberFormat="1" applyFont="1" applyFill="1" applyBorder="1" applyAlignment="1" applyProtection="1">
      <alignment horizontal="right" vertical="center"/>
      <protection hidden="1"/>
    </xf>
    <xf numFmtId="0" fontId="9" fillId="3" borderId="19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0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center" vertical="center"/>
      <protection hidden="1"/>
    </xf>
    <xf numFmtId="2" fontId="6" fillId="3" borderId="12" xfId="1" applyNumberFormat="1" applyFont="1" applyFill="1" applyBorder="1" applyAlignment="1" applyProtection="1">
      <alignment horizontal="center" vertical="center"/>
      <protection hidden="1"/>
    </xf>
    <xf numFmtId="2" fontId="6" fillId="3" borderId="12" xfId="1" applyNumberFormat="1" applyFont="1" applyFill="1" applyBorder="1" applyAlignment="1" applyProtection="1">
      <alignment horizontal="right" vertical="center"/>
      <protection hidden="1"/>
    </xf>
    <xf numFmtId="1" fontId="6" fillId="3" borderId="12" xfId="1" applyNumberFormat="1" applyFont="1" applyFill="1" applyBorder="1" applyAlignment="1" applyProtection="1">
      <alignment horizontal="center" vertical="center"/>
      <protection hidden="1"/>
    </xf>
    <xf numFmtId="2" fontId="6" fillId="3" borderId="6" xfId="1" applyNumberFormat="1" applyFont="1" applyFill="1" applyBorder="1" applyAlignment="1" applyProtection="1">
      <alignment horizontal="center" vertical="center"/>
      <protection hidden="1"/>
    </xf>
    <xf numFmtId="2" fontId="6" fillId="3" borderId="37" xfId="1" applyNumberFormat="1" applyFont="1" applyFill="1" applyBorder="1" applyAlignment="1" applyProtection="1">
      <alignment horizontal="center" vertical="center"/>
      <protection hidden="1"/>
    </xf>
    <xf numFmtId="2" fontId="6" fillId="3" borderId="7" xfId="1" applyNumberFormat="1" applyFont="1" applyFill="1" applyBorder="1" applyAlignment="1" applyProtection="1">
      <alignment horizontal="right" vertical="center"/>
      <protection hidden="1"/>
    </xf>
    <xf numFmtId="2" fontId="6" fillId="3" borderId="16" xfId="1" applyNumberFormat="1" applyFont="1" applyFill="1" applyBorder="1" applyAlignment="1" applyProtection="1">
      <alignment horizontal="center" vertical="center"/>
      <protection hidden="1"/>
    </xf>
    <xf numFmtId="2" fontId="6" fillId="3" borderId="11" xfId="1" applyNumberFormat="1" applyFont="1" applyFill="1" applyBorder="1" applyAlignment="1" applyProtection="1">
      <alignment horizontal="center" vertical="center"/>
      <protection hidden="1"/>
    </xf>
    <xf numFmtId="2" fontId="6" fillId="3" borderId="15" xfId="1" applyNumberFormat="1" applyFont="1" applyFill="1" applyBorder="1" applyAlignment="1" applyProtection="1">
      <alignment horizontal="right" vertical="center"/>
      <protection hidden="1"/>
    </xf>
    <xf numFmtId="2" fontId="6" fillId="2" borderId="10" xfId="1" applyNumberFormat="1" applyFont="1" applyFill="1" applyBorder="1" applyAlignment="1" applyProtection="1">
      <alignment horizontal="right" vertical="center"/>
      <protection hidden="1"/>
    </xf>
    <xf numFmtId="2" fontId="6" fillId="2" borderId="12" xfId="1" applyNumberFormat="1" applyFont="1" applyFill="1" applyBorder="1" applyAlignment="1" applyProtection="1">
      <alignment horizontal="right" vertical="center"/>
      <protection hidden="1"/>
    </xf>
    <xf numFmtId="2" fontId="6" fillId="2" borderId="15" xfId="1" applyNumberFormat="1" applyFont="1" applyFill="1" applyBorder="1" applyAlignment="1" applyProtection="1">
      <alignment horizontal="right" vertical="center"/>
      <protection hidden="1"/>
    </xf>
    <xf numFmtId="167" fontId="11" fillId="0" borderId="10" xfId="1" applyNumberFormat="1" applyFont="1" applyFill="1" applyBorder="1" applyAlignment="1" applyProtection="1">
      <alignment horizontal="center" vertical="center"/>
      <protection hidden="1"/>
    </xf>
    <xf numFmtId="2" fontId="11" fillId="3" borderId="12" xfId="1" applyNumberFormat="1" applyFont="1" applyFill="1" applyBorder="1" applyAlignment="1" applyProtection="1">
      <alignment horizontal="right" vertical="center"/>
      <protection hidden="1"/>
    </xf>
    <xf numFmtId="2" fontId="6" fillId="3" borderId="10" xfId="1" applyNumberFormat="1" applyFont="1" applyFill="1" applyBorder="1" applyAlignment="1" applyProtection="1">
      <alignment horizontal="right" vertical="center"/>
      <protection hidden="1"/>
    </xf>
    <xf numFmtId="2" fontId="11" fillId="3" borderId="12" xfId="1" applyNumberFormat="1" applyFont="1" applyFill="1" applyBorder="1" applyAlignment="1" applyProtection="1">
      <alignment horizontal="center" vertical="center"/>
      <protection hidden="1"/>
    </xf>
    <xf numFmtId="2" fontId="11" fillId="3" borderId="15" xfId="1" applyNumberFormat="1" applyFont="1" applyFill="1" applyBorder="1" applyAlignment="1" applyProtection="1">
      <alignment horizontal="right" vertical="center"/>
      <protection hidden="1"/>
    </xf>
    <xf numFmtId="2" fontId="6" fillId="3" borderId="1" xfId="1" applyNumberFormat="1" applyFont="1" applyFill="1" applyBorder="1" applyAlignment="1" applyProtection="1">
      <alignment horizontal="center" vertical="center"/>
      <protection hidden="1"/>
    </xf>
    <xf numFmtId="2" fontId="7" fillId="3" borderId="6" xfId="1" applyNumberFormat="1" applyFont="1" applyFill="1" applyBorder="1" applyAlignment="1" applyProtection="1">
      <alignment horizontal="center" vertical="center"/>
      <protection hidden="1"/>
    </xf>
    <xf numFmtId="2" fontId="7" fillId="3" borderId="10" xfId="1" applyNumberFormat="1" applyFont="1" applyFill="1" applyBorder="1" applyAlignment="1" applyProtection="1">
      <alignment horizontal="right" vertical="center"/>
      <protection hidden="1"/>
    </xf>
    <xf numFmtId="2" fontId="6" fillId="3" borderId="15" xfId="1" applyNumberFormat="1" applyFont="1" applyFill="1" applyBorder="1" applyAlignment="1" applyProtection="1">
      <alignment vertical="center"/>
      <protection hidden="1"/>
    </xf>
    <xf numFmtId="168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2" fontId="6" fillId="0" borderId="12" xfId="1" applyNumberFormat="1" applyFont="1" applyFill="1" applyBorder="1" applyAlignment="1" applyProtection="1">
      <alignment vertical="center" wrapText="1"/>
      <protection hidden="1"/>
    </xf>
    <xf numFmtId="2" fontId="11" fillId="3" borderId="16" xfId="1" applyNumberFormat="1" applyFont="1" applyFill="1" applyBorder="1" applyAlignment="1" applyProtection="1">
      <alignment horizontal="center" vertical="center"/>
      <protection hidden="1"/>
    </xf>
    <xf numFmtId="2" fontId="11" fillId="3" borderId="6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2" fontId="7" fillId="3" borderId="7" xfId="1" applyNumberFormat="1" applyFont="1" applyFill="1" applyBorder="1" applyAlignment="1" applyProtection="1">
      <alignment horizontal="right" vertical="center"/>
      <protection hidden="1"/>
    </xf>
    <xf numFmtId="168" fontId="6" fillId="0" borderId="3" xfId="1" applyNumberFormat="1" applyFont="1" applyFill="1" applyBorder="1" applyAlignment="1" applyProtection="1">
      <alignment horizontal="center" vertical="center"/>
      <protection hidden="1"/>
    </xf>
    <xf numFmtId="2" fontId="7" fillId="3" borderId="22" xfId="1" applyNumberFormat="1" applyFont="1" applyFill="1" applyBorder="1" applyAlignment="1" applyProtection="1">
      <alignment horizontal="center" vertical="center"/>
      <protection hidden="1"/>
    </xf>
    <xf numFmtId="2" fontId="6" fillId="3" borderId="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4" xfId="1" applyNumberFormat="1" applyFont="1" applyFill="1" applyBorder="1" applyAlignment="1" applyProtection="1">
      <alignment horizontal="left" vertical="center" wrapText="1"/>
      <protection hidden="1"/>
    </xf>
    <xf numFmtId="2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" xfId="1" applyNumberFormat="1" applyFont="1" applyFill="1" applyBorder="1" applyAlignment="1" applyProtection="1">
      <alignment horizontal="left" vertical="center" wrapText="1"/>
      <protection hidden="1"/>
    </xf>
    <xf numFmtId="2" fontId="7" fillId="2" borderId="16" xfId="1" applyNumberFormat="1" applyFont="1" applyFill="1" applyBorder="1" applyAlignment="1" applyProtection="1">
      <alignment horizontal="right" vertical="center"/>
      <protection hidden="1"/>
    </xf>
    <xf numFmtId="2" fontId="6" fillId="2" borderId="36" xfId="1" applyNumberFormat="1" applyFont="1" applyFill="1" applyBorder="1" applyAlignment="1" applyProtection="1">
      <alignment horizontal="right" vertical="center"/>
      <protection hidden="1"/>
    </xf>
    <xf numFmtId="168" fontId="7" fillId="0" borderId="47" xfId="1" applyNumberFormat="1" applyFont="1" applyFill="1" applyBorder="1" applyAlignment="1" applyProtection="1">
      <alignment horizontal="left" vertical="center" wrapText="1"/>
      <protection hidden="1"/>
    </xf>
    <xf numFmtId="2" fontId="6" fillId="3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right" vertical="center"/>
      <protection hidden="1"/>
    </xf>
    <xf numFmtId="2" fontId="7" fillId="3" borderId="0" xfId="1" applyNumberFormat="1" applyFont="1" applyFill="1" applyBorder="1" applyAlignment="1" applyProtection="1">
      <alignment horizontal="center" vertical="center"/>
      <protection hidden="1"/>
    </xf>
    <xf numFmtId="2" fontId="7" fillId="2" borderId="0" xfId="1" applyNumberFormat="1" applyFont="1" applyFill="1" applyBorder="1" applyAlignment="1" applyProtection="1">
      <alignment horizontal="right" vertical="center"/>
      <protection hidden="1"/>
    </xf>
    <xf numFmtId="0" fontId="16" fillId="0" borderId="0" xfId="1" applyNumberFormat="1" applyFont="1" applyFill="1" applyBorder="1" applyAlignment="1" applyProtection="1">
      <alignment horizontal="centerContinuous"/>
      <protection hidden="1"/>
    </xf>
    <xf numFmtId="0" fontId="6" fillId="0" borderId="0" xfId="1" applyNumberFormat="1" applyFont="1" applyFill="1" applyBorder="1" applyAlignment="1" applyProtection="1">
      <alignment horizontal="centerContinuous"/>
      <protection hidden="1"/>
    </xf>
    <xf numFmtId="0" fontId="6" fillId="0" borderId="0" xfId="1" applyNumberFormat="1" applyFont="1" applyFill="1" applyBorder="1" applyAlignment="1" applyProtection="1">
      <protection hidden="1"/>
    </xf>
    <xf numFmtId="171" fontId="6" fillId="0" borderId="0" xfId="1" applyNumberFormat="1" applyFont="1" applyFill="1" applyBorder="1" applyAlignment="1" applyProtection="1">
      <protection hidden="1"/>
    </xf>
    <xf numFmtId="2" fontId="6" fillId="3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2" fontId="7" fillId="3" borderId="0" xfId="1" applyNumberFormat="1" applyFont="1" applyFill="1" applyBorder="1" applyAlignment="1" applyProtection="1">
      <protection hidden="1"/>
    </xf>
    <xf numFmtId="2" fontId="7" fillId="2" borderId="0" xfId="1" applyNumberFormat="1" applyFont="1" applyFill="1" applyBorder="1" applyAlignment="1" applyProtection="1"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37" xfId="1" applyNumberFormat="1" applyFont="1" applyFill="1" applyBorder="1" applyAlignment="1" applyProtection="1">
      <alignment horizontal="center" vertical="center"/>
      <protection hidden="1"/>
    </xf>
    <xf numFmtId="167" fontId="7" fillId="0" borderId="37" xfId="1" applyNumberFormat="1" applyFont="1" applyFill="1" applyBorder="1" applyAlignment="1" applyProtection="1">
      <alignment horizontal="center" vertical="center"/>
      <protection hidden="1"/>
    </xf>
    <xf numFmtId="166" fontId="7" fillId="0" borderId="37" xfId="1" applyNumberFormat="1" applyFont="1" applyFill="1" applyBorder="1" applyAlignment="1" applyProtection="1">
      <alignment horizontal="center" vertical="center"/>
      <protection hidden="1"/>
    </xf>
    <xf numFmtId="2" fontId="7" fillId="3" borderId="36" xfId="1" applyNumberFormat="1" applyFont="1" applyFill="1" applyBorder="1" applyAlignment="1" applyProtection="1">
      <alignment horizontal="center" vertical="center"/>
      <protection hidden="1"/>
    </xf>
    <xf numFmtId="0" fontId="9" fillId="3" borderId="30" xfId="1" applyNumberFormat="1" applyFont="1" applyFill="1" applyBorder="1" applyAlignment="1" applyProtection="1">
      <alignment horizontal="center" vertical="center"/>
      <protection hidden="1"/>
    </xf>
    <xf numFmtId="2" fontId="7" fillId="3" borderId="13" xfId="1" applyNumberFormat="1" applyFont="1" applyFill="1" applyBorder="1" applyAlignment="1" applyProtection="1">
      <alignment horizontal="right" vertical="center"/>
      <protection hidden="1"/>
    </xf>
    <xf numFmtId="2" fontId="6" fillId="2" borderId="47" xfId="1" applyNumberFormat="1" applyFont="1" applyFill="1" applyBorder="1" applyAlignment="1" applyProtection="1">
      <alignment horizontal="center"/>
      <protection hidden="1"/>
    </xf>
    <xf numFmtId="0" fontId="6" fillId="0" borderId="7" xfId="1" applyNumberFormat="1" applyFont="1" applyFill="1" applyBorder="1" applyAlignment="1" applyProtection="1">
      <alignment horizontal="center"/>
      <protection hidden="1"/>
    </xf>
    <xf numFmtId="0" fontId="6" fillId="0" borderId="6" xfId="1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172" fontId="19" fillId="0" borderId="12" xfId="0" applyNumberFormat="1" applyFont="1" applyFill="1" applyBorder="1" applyAlignment="1">
      <alignment horizontal="right" vertical="center"/>
    </xf>
    <xf numFmtId="172" fontId="19" fillId="0" borderId="12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center"/>
    </xf>
    <xf numFmtId="172" fontId="19" fillId="2" borderId="12" xfId="0" applyNumberFormat="1" applyFont="1" applyFill="1" applyBorder="1" applyAlignment="1">
      <alignment horizontal="right" vertical="center"/>
    </xf>
    <xf numFmtId="0" fontId="19" fillId="2" borderId="12" xfId="0" applyNumberFormat="1" applyFont="1" applyFill="1" applyBorder="1" applyAlignment="1">
      <alignment horizontal="center"/>
    </xf>
    <xf numFmtId="0" fontId="19" fillId="2" borderId="12" xfId="0" applyFont="1" applyFill="1" applyBorder="1" applyAlignment="1">
      <alignment horizontal="left" vertical="top" wrapText="1"/>
    </xf>
    <xf numFmtId="2" fontId="7" fillId="2" borderId="50" xfId="1" applyNumberFormat="1" applyFont="1" applyFill="1" applyBorder="1" applyAlignment="1" applyProtection="1">
      <alignment horizontal="right" vertical="center"/>
      <protection hidden="1"/>
    </xf>
    <xf numFmtId="2" fontId="7" fillId="0" borderId="6" xfId="1" applyNumberFormat="1" applyFont="1" applyFill="1" applyBorder="1" applyAlignment="1" applyProtection="1">
      <alignment horizontal="right" vertical="center"/>
      <protection hidden="1"/>
    </xf>
    <xf numFmtId="4" fontId="19" fillId="0" borderId="12" xfId="0" applyNumberFormat="1" applyFont="1" applyBorder="1" applyAlignment="1">
      <alignment horizontal="right" vertical="center"/>
    </xf>
    <xf numFmtId="2" fontId="7" fillId="2" borderId="30" xfId="1" applyNumberFormat="1" applyFont="1" applyFill="1" applyBorder="1" applyAlignment="1" applyProtection="1">
      <protection hidden="1"/>
    </xf>
    <xf numFmtId="169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0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169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1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4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0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31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>
      <alignment horizontal="center" vertical="center"/>
    </xf>
    <xf numFmtId="168" fontId="11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41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1" fillId="0" borderId="4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1" applyNumberFormat="1" applyFont="1" applyFill="1" applyBorder="1" applyAlignment="1" applyProtection="1">
      <alignment horizontal="center" vertical="center"/>
      <protection hidden="1"/>
    </xf>
    <xf numFmtId="168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9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36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9" fillId="3" borderId="5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20" xfId="1" applyNumberFormat="1" applyFont="1" applyFill="1" applyBorder="1" applyAlignment="1" applyProtection="1">
      <alignment horizontal="center" vertical="center"/>
      <protection hidden="1"/>
    </xf>
    <xf numFmtId="2" fontId="7" fillId="3" borderId="18" xfId="1" applyNumberFormat="1" applyFont="1" applyFill="1" applyBorder="1" applyAlignment="1" applyProtection="1">
      <alignment horizontal="right" vertical="center"/>
      <protection hidden="1"/>
    </xf>
    <xf numFmtId="2" fontId="6" fillId="3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11" fillId="3" borderId="18" xfId="1" applyNumberFormat="1" applyFont="1" applyFill="1" applyBorder="1" applyAlignment="1" applyProtection="1">
      <alignment horizontal="right" vertical="center"/>
      <protection hidden="1"/>
    </xf>
    <xf numFmtId="2" fontId="6" fillId="3" borderId="18" xfId="1" applyNumberFormat="1" applyFont="1" applyFill="1" applyBorder="1" applyAlignment="1" applyProtection="1">
      <alignment vertical="center"/>
      <protection hidden="1"/>
    </xf>
    <xf numFmtId="2" fontId="6" fillId="3" borderId="52" xfId="1" applyNumberFormat="1" applyFont="1" applyFill="1" applyBorder="1" applyAlignment="1" applyProtection="1">
      <alignment horizontal="right" vertical="center"/>
      <protection hidden="1"/>
    </xf>
    <xf numFmtId="2" fontId="6" fillId="2" borderId="11" xfId="1" applyNumberFormat="1" applyFont="1" applyFill="1" applyBorder="1" applyAlignment="1" applyProtection="1">
      <alignment horizontal="right" vertical="center"/>
      <protection hidden="1"/>
    </xf>
    <xf numFmtId="2" fontId="6" fillId="2" borderId="34" xfId="1" applyNumberFormat="1" applyFont="1" applyFill="1" applyBorder="1" applyAlignment="1" applyProtection="1">
      <alignment horizontal="right" vertical="center"/>
      <protection hidden="1"/>
    </xf>
    <xf numFmtId="2" fontId="11" fillId="3" borderId="1" xfId="1" applyNumberFormat="1" applyFont="1" applyFill="1" applyBorder="1" applyAlignment="1" applyProtection="1">
      <alignment horizontal="right" vertical="center"/>
      <protection hidden="1"/>
    </xf>
    <xf numFmtId="2" fontId="7" fillId="2" borderId="34" xfId="1" applyNumberFormat="1" applyFont="1" applyFill="1" applyBorder="1" applyAlignment="1" applyProtection="1">
      <alignment horizontal="right" vertical="center"/>
      <protection hidden="1"/>
    </xf>
    <xf numFmtId="2" fontId="7" fillId="2" borderId="53" xfId="1" applyNumberFormat="1" applyFont="1" applyFill="1" applyBorder="1" applyAlignment="1" applyProtection="1">
      <protection hidden="1"/>
    </xf>
    <xf numFmtId="0" fontId="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2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33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42" xfId="1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52" xfId="1" applyNumberFormat="1" applyFont="1" applyFill="1" applyBorder="1" applyAlignment="1" applyProtection="1">
      <alignment horizontal="centerContinuous" vertical="center" wrapText="1"/>
      <protection hidden="1"/>
    </xf>
    <xf numFmtId="0" fontId="9" fillId="3" borderId="42" xfId="1" applyNumberFormat="1" applyFont="1" applyFill="1" applyBorder="1" applyAlignment="1" applyProtection="1">
      <alignment horizontal="centerContinuous" vertical="center" wrapText="1"/>
      <protection hidden="1"/>
    </xf>
    <xf numFmtId="0" fontId="9" fillId="3" borderId="3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1" applyNumberFormat="1" applyFont="1" applyFill="1" applyBorder="1" applyAlignment="1" applyProtection="1">
      <alignment horizontal="center" vertical="center"/>
      <protection hidden="1"/>
    </xf>
    <xf numFmtId="0" fontId="9" fillId="3" borderId="39" xfId="1" applyNumberFormat="1" applyFont="1" applyFill="1" applyBorder="1" applyAlignment="1" applyProtection="1">
      <alignment horizontal="center" vertical="center"/>
      <protection hidden="1"/>
    </xf>
    <xf numFmtId="169" fontId="6" fillId="0" borderId="55" xfId="1" applyNumberFormat="1" applyFont="1" applyFill="1" applyBorder="1" applyAlignment="1" applyProtection="1">
      <alignment horizontal="left" vertical="center" wrapText="1"/>
      <protection hidden="1"/>
    </xf>
    <xf numFmtId="2" fontId="7" fillId="3" borderId="36" xfId="1" applyNumberFormat="1" applyFont="1" applyFill="1" applyBorder="1" applyAlignment="1" applyProtection="1">
      <alignment horizontal="right" vertical="center"/>
      <protection hidden="1"/>
    </xf>
    <xf numFmtId="2" fontId="6" fillId="3" borderId="6" xfId="1" applyNumberFormat="1" applyFont="1" applyFill="1" applyBorder="1" applyAlignment="1" applyProtection="1">
      <alignment horizontal="right" vertical="center"/>
      <protection hidden="1"/>
    </xf>
    <xf numFmtId="169" fontId="6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2" xfId="1" applyNumberFormat="1" applyFont="1" applyFill="1" applyBorder="1" applyAlignment="1" applyProtection="1">
      <alignment horizontal="left" vertical="center" wrapText="1"/>
      <protection hidden="1"/>
    </xf>
    <xf numFmtId="2" fontId="6" fillId="3" borderId="16" xfId="1" applyNumberFormat="1" applyFont="1" applyFill="1" applyBorder="1" applyAlignment="1" applyProtection="1">
      <alignment horizontal="right" vertical="center"/>
      <protection hidden="1"/>
    </xf>
    <xf numFmtId="2" fontId="11" fillId="3" borderId="16" xfId="1" applyNumberFormat="1" applyFont="1" applyFill="1" applyBorder="1" applyAlignment="1" applyProtection="1">
      <alignment horizontal="right" vertical="center"/>
      <protection hidden="1"/>
    </xf>
    <xf numFmtId="2" fontId="6" fillId="3" borderId="16" xfId="1" applyNumberFormat="1" applyFont="1" applyFill="1" applyBorder="1" applyAlignment="1" applyProtection="1">
      <alignment vertical="center"/>
      <protection hidden="1"/>
    </xf>
    <xf numFmtId="2" fontId="7" fillId="3" borderId="6" xfId="1" applyNumberFormat="1" applyFont="1" applyFill="1" applyBorder="1" applyAlignment="1" applyProtection="1">
      <alignment horizontal="right" vertical="center"/>
      <protection hidden="1"/>
    </xf>
    <xf numFmtId="169" fontId="6" fillId="0" borderId="10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2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6" xfId="1" applyNumberFormat="1" applyFont="1" applyFill="1" applyBorder="1" applyAlignment="1" applyProtection="1">
      <protection hidden="1"/>
    </xf>
    <xf numFmtId="0" fontId="6" fillId="0" borderId="24" xfId="1" applyNumberFormat="1" applyFont="1" applyFill="1" applyBorder="1" applyAlignment="1" applyProtection="1"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7" fillId="0" borderId="57" xfId="1" applyNumberFormat="1" applyFont="1" applyFill="1" applyBorder="1" applyAlignment="1" applyProtection="1">
      <protection hidden="1"/>
    </xf>
    <xf numFmtId="0" fontId="7" fillId="0" borderId="24" xfId="1" applyNumberFormat="1" applyFont="1" applyFill="1" applyBorder="1" applyAlignment="1" applyProtection="1">
      <protection hidden="1"/>
    </xf>
    <xf numFmtId="2" fontId="7" fillId="3" borderId="57" xfId="1" applyNumberFormat="1" applyFont="1" applyFill="1" applyBorder="1" applyAlignment="1" applyProtection="1">
      <protection hidden="1"/>
    </xf>
    <xf numFmtId="2" fontId="7" fillId="3" borderId="24" xfId="1" applyNumberFormat="1" applyFont="1" applyFill="1" applyBorder="1" applyAlignment="1" applyProtection="1">
      <protection hidden="1"/>
    </xf>
    <xf numFmtId="2" fontId="7" fillId="2" borderId="23" xfId="1" applyNumberFormat="1" applyFont="1" applyFill="1" applyBorder="1" applyAlignment="1" applyProtection="1">
      <protection hidden="1"/>
    </xf>
    <xf numFmtId="169" fontId="6" fillId="0" borderId="41" xfId="1" applyNumberFormat="1" applyFont="1" applyFill="1" applyBorder="1" applyAlignment="1" applyProtection="1">
      <alignment horizontal="left" vertical="center" wrapText="1"/>
      <protection hidden="1"/>
    </xf>
  </cellXfs>
  <cellStyles count="24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Финансовый 2" xfId="3"/>
    <cellStyle name="Финансовый 4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52;&#1086;&#1080;%20&#1076;&#1086;&#1082;&#1091;&#1084;&#1077;&#1085;&#1090;&#1099;/&#1056;&#1077;&#1096;&#1077;&#1085;&#1080;&#1103;/2016/&#1056;&#1077;&#1096;&#1077;&#1085;&#1080;&#1077;%20&#1086;%20&#1073;&#1102;&#1076;&#1078;&#1077;&#1090;&#1077;%202017/&#1055;&#1088;&#1080;&#1083;&#1086;&#1078;&#1077;&#1085;&#1080;&#1103;%20&#1082;%20&#1088;&#1077;&#1096;&#1077;&#1085;&#1080;&#1102;%20&#1086;%20&#1073;&#1102;&#1076;&#1078;&#1077;&#1090;&#107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рматив дох"/>
      <sheetName val="коды адм"/>
      <sheetName val="доходы"/>
      <sheetName val="источники"/>
      <sheetName val="Ведомст"/>
      <sheetName val="Функц"/>
      <sheetName val="РзПр"/>
      <sheetName val="КЦСР"/>
      <sheetName val="прогр замств"/>
      <sheetName val="муниц гара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2">
          <cell r="X14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opLeftCell="A56" workbookViewId="0">
      <selection activeCell="Y50" sqref="Y50:Z50"/>
    </sheetView>
  </sheetViews>
  <sheetFormatPr defaultRowHeight="15" x14ac:dyDescent="0.25"/>
  <cols>
    <col min="1" max="1" width="0.5703125" customWidth="1"/>
    <col min="2" max="12" width="0" hidden="1" customWidth="1"/>
    <col min="13" max="13" width="74.5703125" customWidth="1"/>
    <col min="14" max="15" width="0" hidden="1" customWidth="1"/>
    <col min="16" max="16" width="7.7109375" customWidth="1"/>
    <col min="17" max="17" width="7.28515625" customWidth="1"/>
    <col min="18" max="18" width="4.42578125" customWidth="1"/>
    <col min="19" max="19" width="2.5703125" customWidth="1"/>
    <col min="20" max="20" width="4.85546875" customWidth="1"/>
    <col min="21" max="21" width="6.85546875" customWidth="1"/>
    <col min="22" max="22" width="8.42578125" customWidth="1"/>
    <col min="23" max="23" width="0" hidden="1" customWidth="1"/>
    <col min="24" max="24" width="14.5703125" customWidth="1"/>
    <col min="25" max="25" width="13.140625" customWidth="1"/>
    <col min="26" max="26" width="14.7109375" customWidth="1"/>
  </cols>
  <sheetData>
    <row r="1" spans="1:26" x14ac:dyDescent="0.25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10"/>
      <c r="W1" s="210"/>
      <c r="X1" s="210"/>
      <c r="Y1" s="211"/>
      <c r="Z1" s="212"/>
    </row>
    <row r="2" spans="1:26" ht="15.75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"/>
      <c r="L2" s="27"/>
      <c r="M2" s="27"/>
      <c r="N2" s="27"/>
      <c r="O2" s="27"/>
      <c r="P2" s="27"/>
      <c r="Q2" s="27"/>
      <c r="R2" s="27"/>
      <c r="S2" s="27"/>
      <c r="T2" s="27"/>
      <c r="U2" s="27"/>
      <c r="V2" s="212"/>
      <c r="W2" s="210"/>
      <c r="X2" s="213" t="s">
        <v>184</v>
      </c>
      <c r="Y2" s="211"/>
      <c r="Z2" s="212"/>
    </row>
    <row r="3" spans="1:26" ht="15.75" x14ac:dyDescent="0.25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12"/>
      <c r="W3" s="210"/>
      <c r="X3" s="213" t="s">
        <v>100</v>
      </c>
      <c r="Y3" s="211"/>
      <c r="Z3" s="212"/>
    </row>
    <row r="4" spans="1:26" ht="15.75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12"/>
      <c r="W4" s="210"/>
      <c r="X4" s="213" t="s">
        <v>99</v>
      </c>
      <c r="Y4" s="211"/>
      <c r="Z4" s="214"/>
    </row>
    <row r="5" spans="1:26" ht="15.75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4"/>
      <c r="Q5" s="4"/>
      <c r="R5" s="2"/>
      <c r="S5" s="29"/>
      <c r="T5" s="30"/>
      <c r="U5" s="29"/>
      <c r="V5" s="212"/>
      <c r="W5" s="215"/>
      <c r="X5" s="213" t="s">
        <v>188</v>
      </c>
      <c r="Y5" s="213"/>
      <c r="Z5" s="216"/>
    </row>
    <row r="6" spans="1:26" ht="15.75" x14ac:dyDescent="0.25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12"/>
      <c r="W6" s="210"/>
      <c r="X6" s="213" t="s">
        <v>189</v>
      </c>
      <c r="Y6" s="211"/>
      <c r="Z6" s="212"/>
    </row>
    <row r="7" spans="1:26" x14ac:dyDescent="0.25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10"/>
      <c r="W7" s="210"/>
      <c r="X7" s="210"/>
      <c r="Y7" s="211"/>
      <c r="Z7" s="214"/>
    </row>
    <row r="8" spans="1:26" x14ac:dyDescent="0.25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69" t="s">
        <v>148</v>
      </c>
      <c r="N8" s="217"/>
      <c r="O8" s="217"/>
      <c r="P8" s="217"/>
      <c r="Q8" s="217"/>
      <c r="R8" s="217"/>
      <c r="S8" s="217"/>
      <c r="T8" s="217"/>
      <c r="U8" s="217"/>
      <c r="V8" s="218"/>
      <c r="W8" s="218"/>
      <c r="X8" s="218"/>
      <c r="Y8" s="218"/>
      <c r="Z8" s="218"/>
    </row>
    <row r="9" spans="1:26" ht="15.75" x14ac:dyDescent="0.25">
      <c r="A9" s="26" t="s">
        <v>182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19"/>
      <c r="N9" s="219"/>
      <c r="O9" s="219"/>
      <c r="P9" s="219"/>
      <c r="Q9" s="219"/>
      <c r="R9" s="219"/>
      <c r="S9" s="219"/>
      <c r="T9" s="219"/>
      <c r="U9" s="219"/>
      <c r="V9" s="220"/>
      <c r="W9" s="220"/>
      <c r="X9" s="220"/>
      <c r="Y9" s="220"/>
      <c r="Z9" s="220"/>
    </row>
    <row r="10" spans="1:26" ht="15.75" x14ac:dyDescent="0.25">
      <c r="A10" s="24" t="s">
        <v>153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21"/>
      <c r="N10" s="221"/>
      <c r="O10" s="221"/>
      <c r="P10" s="221"/>
      <c r="Q10" s="221"/>
      <c r="R10" s="217"/>
      <c r="S10" s="217"/>
      <c r="T10" s="217"/>
      <c r="U10" s="217"/>
      <c r="V10" s="218"/>
      <c r="W10" s="218"/>
      <c r="X10" s="218"/>
      <c r="Y10" s="218"/>
      <c r="Z10" s="218"/>
    </row>
    <row r="11" spans="1:26" ht="15.75" x14ac:dyDescent="0.25">
      <c r="A11" s="24" t="s">
        <v>183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0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W11" s="223"/>
      <c r="X11" s="223"/>
      <c r="Y11" s="220"/>
      <c r="Z11" s="220"/>
    </row>
    <row r="12" spans="1:26" ht="14.25" customHeight="1" thickBot="1" x14ac:dyDescent="0.3">
      <c r="A12" s="16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223"/>
      <c r="X12" s="223"/>
      <c r="Y12" s="220"/>
      <c r="Z12" s="220"/>
    </row>
    <row r="13" spans="1:26" ht="15.75" hidden="1" thickBot="1" x14ac:dyDescent="0.3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24"/>
      <c r="W13" s="224"/>
      <c r="X13" s="224"/>
      <c r="Y13" s="225"/>
      <c r="Z13" s="226" t="s">
        <v>98</v>
      </c>
    </row>
    <row r="14" spans="1:26" ht="15.75" thickBot="1" x14ac:dyDescent="0.3">
      <c r="A14" s="387"/>
      <c r="B14" s="403"/>
      <c r="C14" s="404"/>
      <c r="D14" s="404"/>
      <c r="E14" s="404"/>
      <c r="F14" s="404"/>
      <c r="G14" s="404"/>
      <c r="H14" s="404"/>
      <c r="I14" s="404"/>
      <c r="J14" s="404"/>
      <c r="K14" s="405"/>
      <c r="L14" s="405"/>
      <c r="M14" s="406" t="s">
        <v>97</v>
      </c>
      <c r="N14" s="407" t="s">
        <v>96</v>
      </c>
      <c r="O14" s="408" t="s">
        <v>93</v>
      </c>
      <c r="P14" s="407" t="s">
        <v>95</v>
      </c>
      <c r="Q14" s="409" t="s">
        <v>94</v>
      </c>
      <c r="R14" s="410" t="s">
        <v>92</v>
      </c>
      <c r="S14" s="410"/>
      <c r="T14" s="410"/>
      <c r="U14" s="410"/>
      <c r="V14" s="411" t="s">
        <v>91</v>
      </c>
      <c r="W14" s="412" t="s">
        <v>90</v>
      </c>
      <c r="X14" s="412" t="s">
        <v>113</v>
      </c>
      <c r="Y14" s="413" t="s">
        <v>114</v>
      </c>
      <c r="Z14" s="390" t="s">
        <v>185</v>
      </c>
    </row>
    <row r="15" spans="1:26" ht="15.75" thickBot="1" x14ac:dyDescent="0.3">
      <c r="A15" s="388"/>
      <c r="B15" s="414"/>
      <c r="C15" s="84"/>
      <c r="D15" s="84"/>
      <c r="E15" s="84"/>
      <c r="F15" s="84"/>
      <c r="G15" s="84"/>
      <c r="H15" s="84"/>
      <c r="I15" s="84"/>
      <c r="J15" s="84"/>
      <c r="K15" s="85"/>
      <c r="L15" s="85"/>
      <c r="M15" s="313">
        <v>1</v>
      </c>
      <c r="N15" s="87">
        <v>2</v>
      </c>
      <c r="O15" s="88">
        <v>5</v>
      </c>
      <c r="P15" s="313">
        <v>2</v>
      </c>
      <c r="Q15" s="313">
        <v>3</v>
      </c>
      <c r="R15" s="349">
        <v>4</v>
      </c>
      <c r="S15" s="349"/>
      <c r="T15" s="349"/>
      <c r="U15" s="349"/>
      <c r="V15" s="287">
        <v>5</v>
      </c>
      <c r="W15" s="227">
        <v>7</v>
      </c>
      <c r="X15" s="287">
        <v>6</v>
      </c>
      <c r="Y15" s="415">
        <v>7</v>
      </c>
      <c r="Z15" s="391">
        <v>8</v>
      </c>
    </row>
    <row r="16" spans="1:26" ht="15.75" x14ac:dyDescent="0.25">
      <c r="A16" s="389"/>
      <c r="B16" s="416"/>
      <c r="C16" s="92"/>
      <c r="D16" s="350" t="s">
        <v>61</v>
      </c>
      <c r="E16" s="351"/>
      <c r="F16" s="351"/>
      <c r="G16" s="351"/>
      <c r="H16" s="351"/>
      <c r="I16" s="351"/>
      <c r="J16" s="351"/>
      <c r="K16" s="351"/>
      <c r="L16" s="351"/>
      <c r="M16" s="352"/>
      <c r="N16" s="351"/>
      <c r="O16" s="98" t="s">
        <v>60</v>
      </c>
      <c r="P16" s="282" t="s">
        <v>1</v>
      </c>
      <c r="Q16" s="282" t="s">
        <v>1</v>
      </c>
      <c r="R16" s="282" t="s">
        <v>59</v>
      </c>
      <c r="S16" s="283" t="s">
        <v>5</v>
      </c>
      <c r="T16" s="284" t="s">
        <v>4</v>
      </c>
      <c r="U16" s="285" t="s">
        <v>3</v>
      </c>
      <c r="V16" s="286" t="s">
        <v>1</v>
      </c>
      <c r="W16" s="238"/>
      <c r="X16" s="288">
        <f>X19+X22+X25+X26</f>
        <v>219646</v>
      </c>
      <c r="Y16" s="417">
        <f t="shared" ref="Y16:Z16" si="0">Y19+Y22+Y25+Y26</f>
        <v>78059.28</v>
      </c>
      <c r="Z16" s="392">
        <f t="shared" si="0"/>
        <v>0</v>
      </c>
    </row>
    <row r="17" spans="1:26" ht="42" customHeight="1" x14ac:dyDescent="0.25">
      <c r="A17" s="389"/>
      <c r="B17" s="383"/>
      <c r="C17" s="103"/>
      <c r="D17" s="95"/>
      <c r="E17" s="96"/>
      <c r="F17" s="97"/>
      <c r="G17" s="348" t="s">
        <v>116</v>
      </c>
      <c r="H17" s="348"/>
      <c r="I17" s="348"/>
      <c r="J17" s="348"/>
      <c r="K17" s="348"/>
      <c r="L17" s="348"/>
      <c r="M17" s="348"/>
      <c r="N17" s="348"/>
      <c r="O17" s="120" t="s">
        <v>154</v>
      </c>
      <c r="P17" s="14" t="s">
        <v>1</v>
      </c>
      <c r="Q17" s="14" t="s">
        <v>1</v>
      </c>
      <c r="R17" s="198" t="s">
        <v>59</v>
      </c>
      <c r="S17" s="8" t="s">
        <v>5</v>
      </c>
      <c r="T17" s="7" t="s">
        <v>4</v>
      </c>
      <c r="U17" s="48">
        <v>61002</v>
      </c>
      <c r="V17" s="234" t="s">
        <v>1</v>
      </c>
      <c r="W17" s="235"/>
      <c r="X17" s="236">
        <v>28500</v>
      </c>
      <c r="Y17" s="418">
        <v>0</v>
      </c>
      <c r="Z17" s="393">
        <v>0</v>
      </c>
    </row>
    <row r="18" spans="1:26" ht="15.75" x14ac:dyDescent="0.25">
      <c r="A18" s="389"/>
      <c r="B18" s="419" t="s">
        <v>115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98" t="s">
        <v>154</v>
      </c>
      <c r="P18" s="12">
        <v>1</v>
      </c>
      <c r="Q18" s="12">
        <v>6</v>
      </c>
      <c r="R18" s="198" t="s">
        <v>59</v>
      </c>
      <c r="S18" s="8" t="s">
        <v>5</v>
      </c>
      <c r="T18" s="7" t="s">
        <v>4</v>
      </c>
      <c r="U18" s="48">
        <v>61002</v>
      </c>
      <c r="V18" s="237" t="s">
        <v>1</v>
      </c>
      <c r="W18" s="238"/>
      <c r="X18" s="232">
        <f>X19</f>
        <v>28500</v>
      </c>
      <c r="Y18" s="232">
        <f t="shared" ref="Y18:Z18" si="1">Y19</f>
        <v>0</v>
      </c>
      <c r="Z18" s="393">
        <f t="shared" si="1"/>
        <v>0</v>
      </c>
    </row>
    <row r="19" spans="1:26" ht="15.75" x14ac:dyDescent="0.25">
      <c r="A19" s="389"/>
      <c r="B19" s="420" t="s">
        <v>117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98" t="s">
        <v>154</v>
      </c>
      <c r="P19" s="198">
        <v>1</v>
      </c>
      <c r="Q19" s="198">
        <v>6</v>
      </c>
      <c r="R19" s="198" t="s">
        <v>59</v>
      </c>
      <c r="S19" s="8" t="s">
        <v>5</v>
      </c>
      <c r="T19" s="7" t="s">
        <v>4</v>
      </c>
      <c r="U19" s="48">
        <v>61002</v>
      </c>
      <c r="V19" s="233">
        <v>500</v>
      </c>
      <c r="W19" s="238"/>
      <c r="X19" s="232">
        <v>28500</v>
      </c>
      <c r="Y19" s="232">
        <v>0</v>
      </c>
      <c r="Z19" s="393">
        <v>0</v>
      </c>
    </row>
    <row r="20" spans="1:26" ht="15.75" x14ac:dyDescent="0.25">
      <c r="A20" s="389"/>
      <c r="B20" s="383"/>
      <c r="C20" s="103"/>
      <c r="D20" s="95"/>
      <c r="E20" s="96"/>
      <c r="F20" s="97"/>
      <c r="G20" s="348" t="s">
        <v>80</v>
      </c>
      <c r="H20" s="348"/>
      <c r="I20" s="348"/>
      <c r="J20" s="348"/>
      <c r="K20" s="348"/>
      <c r="L20" s="348"/>
      <c r="M20" s="348"/>
      <c r="N20" s="348"/>
      <c r="O20" s="98" t="s">
        <v>79</v>
      </c>
      <c r="P20" s="198" t="s">
        <v>1</v>
      </c>
      <c r="Q20" s="198" t="s">
        <v>1</v>
      </c>
      <c r="R20" s="198" t="s">
        <v>59</v>
      </c>
      <c r="S20" s="8" t="s">
        <v>5</v>
      </c>
      <c r="T20" s="7" t="s">
        <v>4</v>
      </c>
      <c r="U20" s="48" t="s">
        <v>78</v>
      </c>
      <c r="V20" s="231" t="s">
        <v>1</v>
      </c>
      <c r="W20" s="238"/>
      <c r="X20" s="245">
        <v>3166</v>
      </c>
      <c r="Y20" s="232">
        <v>0</v>
      </c>
      <c r="Z20" s="393">
        <v>0</v>
      </c>
    </row>
    <row r="21" spans="1:26" ht="15.75" x14ac:dyDescent="0.25">
      <c r="A21" s="389"/>
      <c r="B21" s="419" t="s">
        <v>81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98" t="s">
        <v>79</v>
      </c>
      <c r="P21" s="12">
        <v>1</v>
      </c>
      <c r="Q21" s="12">
        <v>13</v>
      </c>
      <c r="R21" s="12" t="s">
        <v>59</v>
      </c>
      <c r="S21" s="11" t="s">
        <v>5</v>
      </c>
      <c r="T21" s="52" t="s">
        <v>4</v>
      </c>
      <c r="U21" s="10" t="s">
        <v>78</v>
      </c>
      <c r="V21" s="237" t="s">
        <v>1</v>
      </c>
      <c r="W21" s="238"/>
      <c r="X21" s="239">
        <f t="shared" ref="X21:Z21" si="2">X22</f>
        <v>3166</v>
      </c>
      <c r="Y21" s="421">
        <f t="shared" si="2"/>
        <v>0</v>
      </c>
      <c r="Z21" s="393">
        <f t="shared" si="2"/>
        <v>0</v>
      </c>
    </row>
    <row r="22" spans="1:26" ht="15.75" x14ac:dyDescent="0.25">
      <c r="A22" s="389"/>
      <c r="B22" s="420" t="s">
        <v>76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98" t="s">
        <v>79</v>
      </c>
      <c r="P22" s="198">
        <v>1</v>
      </c>
      <c r="Q22" s="198">
        <v>13</v>
      </c>
      <c r="R22" s="198" t="s">
        <v>59</v>
      </c>
      <c r="S22" s="8" t="s">
        <v>5</v>
      </c>
      <c r="T22" s="7" t="s">
        <v>4</v>
      </c>
      <c r="U22" s="6" t="s">
        <v>78</v>
      </c>
      <c r="V22" s="231" t="s">
        <v>73</v>
      </c>
      <c r="W22" s="238"/>
      <c r="X22" s="240">
        <v>3166</v>
      </c>
      <c r="Y22" s="241">
        <v>0</v>
      </c>
      <c r="Z22" s="394">
        <v>0</v>
      </c>
    </row>
    <row r="23" spans="1:26" ht="15.75" x14ac:dyDescent="0.25">
      <c r="A23" s="389"/>
      <c r="B23" s="383"/>
      <c r="C23" s="103"/>
      <c r="D23" s="95"/>
      <c r="E23" s="96"/>
      <c r="F23" s="97"/>
      <c r="G23" s="348" t="s">
        <v>77</v>
      </c>
      <c r="H23" s="348"/>
      <c r="I23" s="348"/>
      <c r="J23" s="348"/>
      <c r="K23" s="348"/>
      <c r="L23" s="348"/>
      <c r="M23" s="348"/>
      <c r="N23" s="348"/>
      <c r="O23" s="98" t="s">
        <v>75</v>
      </c>
      <c r="P23" s="14" t="s">
        <v>1</v>
      </c>
      <c r="Q23" s="14" t="s">
        <v>1</v>
      </c>
      <c r="R23" s="14" t="s">
        <v>59</v>
      </c>
      <c r="S23" s="41" t="s">
        <v>5</v>
      </c>
      <c r="T23" s="40" t="s">
        <v>4</v>
      </c>
      <c r="U23" s="42" t="s">
        <v>74</v>
      </c>
      <c r="V23" s="234" t="s">
        <v>1</v>
      </c>
      <c r="W23" s="238"/>
      <c r="X23" s="236">
        <f>X24</f>
        <v>187980</v>
      </c>
      <c r="Y23" s="418">
        <f>Y24</f>
        <v>78059.28</v>
      </c>
      <c r="Z23" s="393">
        <f>Z24</f>
        <v>0</v>
      </c>
    </row>
    <row r="24" spans="1:26" ht="15.75" x14ac:dyDescent="0.25">
      <c r="A24" s="389"/>
      <c r="B24" s="419" t="s">
        <v>81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98" t="s">
        <v>75</v>
      </c>
      <c r="P24" s="12">
        <v>1</v>
      </c>
      <c r="Q24" s="12">
        <v>13</v>
      </c>
      <c r="R24" s="12" t="s">
        <v>59</v>
      </c>
      <c r="S24" s="11" t="s">
        <v>5</v>
      </c>
      <c r="T24" s="52" t="s">
        <v>4</v>
      </c>
      <c r="U24" s="10" t="s">
        <v>74</v>
      </c>
      <c r="V24" s="237" t="s">
        <v>1</v>
      </c>
      <c r="W24" s="238"/>
      <c r="X24" s="239">
        <f>X25+X26</f>
        <v>187980</v>
      </c>
      <c r="Y24" s="421">
        <f t="shared" ref="Y24:Z24" si="3">Y25+Y26</f>
        <v>78059.28</v>
      </c>
      <c r="Z24" s="393">
        <f t="shared" si="3"/>
        <v>0</v>
      </c>
    </row>
    <row r="25" spans="1:26" ht="15.75" x14ac:dyDescent="0.25">
      <c r="A25" s="389"/>
      <c r="B25" s="419" t="s">
        <v>25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98" t="s">
        <v>75</v>
      </c>
      <c r="P25" s="12">
        <v>1</v>
      </c>
      <c r="Q25" s="12">
        <v>13</v>
      </c>
      <c r="R25" s="12" t="s">
        <v>59</v>
      </c>
      <c r="S25" s="11" t="s">
        <v>5</v>
      </c>
      <c r="T25" s="52" t="s">
        <v>4</v>
      </c>
      <c r="U25" s="10" t="s">
        <v>74</v>
      </c>
      <c r="V25" s="237" t="s">
        <v>22</v>
      </c>
      <c r="W25" s="238"/>
      <c r="X25" s="242">
        <v>182980</v>
      </c>
      <c r="Y25" s="386">
        <v>78059.28</v>
      </c>
      <c r="Z25" s="394">
        <v>0</v>
      </c>
    </row>
    <row r="26" spans="1:26" ht="15.75" x14ac:dyDescent="0.25">
      <c r="A26" s="389"/>
      <c r="B26" s="420" t="s">
        <v>76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98" t="s">
        <v>75</v>
      </c>
      <c r="P26" s="198">
        <v>1</v>
      </c>
      <c r="Q26" s="198">
        <v>13</v>
      </c>
      <c r="R26" s="198" t="s">
        <v>59</v>
      </c>
      <c r="S26" s="8" t="s">
        <v>5</v>
      </c>
      <c r="T26" s="7" t="s">
        <v>4</v>
      </c>
      <c r="U26" s="6" t="s">
        <v>74</v>
      </c>
      <c r="V26" s="231" t="s">
        <v>73</v>
      </c>
      <c r="W26" s="238"/>
      <c r="X26" s="240">
        <v>5000</v>
      </c>
      <c r="Y26" s="241">
        <v>0</v>
      </c>
      <c r="Z26" s="394">
        <v>0</v>
      </c>
    </row>
    <row r="27" spans="1:26" ht="31.5" customHeight="1" x14ac:dyDescent="0.25">
      <c r="A27" s="389"/>
      <c r="B27" s="384"/>
      <c r="C27" s="117"/>
      <c r="D27" s="350" t="s">
        <v>120</v>
      </c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98" t="s">
        <v>20</v>
      </c>
      <c r="P27" s="31" t="s">
        <v>1</v>
      </c>
      <c r="Q27" s="31" t="s">
        <v>1</v>
      </c>
      <c r="R27" s="196" t="s">
        <v>12</v>
      </c>
      <c r="S27" s="49" t="s">
        <v>5</v>
      </c>
      <c r="T27" s="197" t="s">
        <v>4</v>
      </c>
      <c r="U27" s="58" t="s">
        <v>3</v>
      </c>
      <c r="V27" s="230" t="s">
        <v>1</v>
      </c>
      <c r="W27" s="238"/>
      <c r="X27" s="228">
        <f>X33+X28</f>
        <v>1892200</v>
      </c>
      <c r="Y27" s="228">
        <f t="shared" ref="Y27:Z27" si="4">Y33+Y28</f>
        <v>1671200</v>
      </c>
      <c r="Z27" s="392">
        <f t="shared" si="4"/>
        <v>1671200</v>
      </c>
    </row>
    <row r="28" spans="1:26" ht="15.75" x14ac:dyDescent="0.25">
      <c r="A28" s="389"/>
      <c r="B28" s="384"/>
      <c r="C28" s="117"/>
      <c r="D28" s="262"/>
      <c r="E28" s="263"/>
      <c r="F28" s="314"/>
      <c r="G28" s="314"/>
      <c r="H28" s="314"/>
      <c r="I28" s="314"/>
      <c r="J28" s="314"/>
      <c r="K28" s="314"/>
      <c r="L28" s="314"/>
      <c r="M28" s="315" t="s">
        <v>121</v>
      </c>
      <c r="N28" s="314"/>
      <c r="O28" s="98"/>
      <c r="P28" s="31"/>
      <c r="Q28" s="31"/>
      <c r="R28" s="243">
        <v>81</v>
      </c>
      <c r="S28" s="55">
        <v>1</v>
      </c>
      <c r="T28" s="54">
        <v>0</v>
      </c>
      <c r="U28" s="56">
        <v>0</v>
      </c>
      <c r="V28" s="230"/>
      <c r="W28" s="238"/>
      <c r="X28" s="244">
        <f>X29</f>
        <v>289200</v>
      </c>
      <c r="Y28" s="244">
        <f t="shared" ref="Y28:Z28" si="5">Y29</f>
        <v>289200</v>
      </c>
      <c r="Z28" s="395">
        <f t="shared" si="5"/>
        <v>289200</v>
      </c>
    </row>
    <row r="29" spans="1:26" ht="15.75" x14ac:dyDescent="0.25">
      <c r="A29" s="389"/>
      <c r="B29" s="384"/>
      <c r="C29" s="117"/>
      <c r="D29" s="262"/>
      <c r="E29" s="263"/>
      <c r="F29" s="314"/>
      <c r="G29" s="314"/>
      <c r="H29" s="314"/>
      <c r="I29" s="314"/>
      <c r="J29" s="314"/>
      <c r="K29" s="314"/>
      <c r="L29" s="314"/>
      <c r="M29" s="323" t="s">
        <v>140</v>
      </c>
      <c r="N29" s="314"/>
      <c r="O29" s="98"/>
      <c r="P29" s="31"/>
      <c r="Q29" s="31"/>
      <c r="R29" s="198">
        <v>81</v>
      </c>
      <c r="S29" s="8">
        <v>1</v>
      </c>
      <c r="T29" s="7">
        <v>1</v>
      </c>
      <c r="U29" s="48">
        <v>0</v>
      </c>
      <c r="V29" s="230"/>
      <c r="W29" s="238"/>
      <c r="X29" s="232">
        <f>X30</f>
        <v>289200</v>
      </c>
      <c r="Y29" s="232">
        <f t="shared" ref="Y29:Z31" si="6">Y30</f>
        <v>289200</v>
      </c>
      <c r="Z29" s="393">
        <f t="shared" si="6"/>
        <v>289200</v>
      </c>
    </row>
    <row r="30" spans="1:26" ht="15.75" x14ac:dyDescent="0.25">
      <c r="A30" s="389"/>
      <c r="B30" s="384"/>
      <c r="C30" s="117"/>
      <c r="D30" s="262"/>
      <c r="E30" s="263"/>
      <c r="F30" s="314"/>
      <c r="G30" s="314"/>
      <c r="H30" s="314"/>
      <c r="I30" s="314"/>
      <c r="J30" s="314"/>
      <c r="K30" s="314"/>
      <c r="L30" s="314"/>
      <c r="M30" s="323" t="s">
        <v>122</v>
      </c>
      <c r="N30" s="314"/>
      <c r="O30" s="98"/>
      <c r="P30" s="31"/>
      <c r="Q30" s="31"/>
      <c r="R30" s="198">
        <v>81</v>
      </c>
      <c r="S30" s="8">
        <v>1</v>
      </c>
      <c r="T30" s="7">
        <v>1</v>
      </c>
      <c r="U30" s="48">
        <v>70005</v>
      </c>
      <c r="V30" s="230"/>
      <c r="W30" s="238"/>
      <c r="X30" s="232">
        <f>X31</f>
        <v>289200</v>
      </c>
      <c r="Y30" s="232">
        <f t="shared" si="6"/>
        <v>289200</v>
      </c>
      <c r="Z30" s="393">
        <f t="shared" si="6"/>
        <v>289200</v>
      </c>
    </row>
    <row r="31" spans="1:26" ht="15.75" x14ac:dyDescent="0.25">
      <c r="A31" s="389"/>
      <c r="B31" s="384"/>
      <c r="C31" s="117"/>
      <c r="D31" s="262"/>
      <c r="E31" s="263"/>
      <c r="F31" s="314"/>
      <c r="G31" s="314"/>
      <c r="H31" s="314"/>
      <c r="I31" s="314"/>
      <c r="J31" s="314"/>
      <c r="K31" s="314"/>
      <c r="L31" s="314"/>
      <c r="M31" s="323" t="s">
        <v>21</v>
      </c>
      <c r="N31" s="314"/>
      <c r="O31" s="98"/>
      <c r="P31" s="316">
        <v>8</v>
      </c>
      <c r="Q31" s="316">
        <v>1</v>
      </c>
      <c r="R31" s="198">
        <v>81</v>
      </c>
      <c r="S31" s="8">
        <v>1</v>
      </c>
      <c r="T31" s="7">
        <v>1</v>
      </c>
      <c r="U31" s="48">
        <v>70005</v>
      </c>
      <c r="V31" s="230"/>
      <c r="W31" s="238"/>
      <c r="X31" s="232">
        <f>X32</f>
        <v>289200</v>
      </c>
      <c r="Y31" s="232">
        <f t="shared" si="6"/>
        <v>289200</v>
      </c>
      <c r="Z31" s="393">
        <f t="shared" si="6"/>
        <v>289200</v>
      </c>
    </row>
    <row r="32" spans="1:26" ht="15.75" x14ac:dyDescent="0.25">
      <c r="A32" s="389"/>
      <c r="B32" s="384"/>
      <c r="C32" s="117"/>
      <c r="D32" s="262"/>
      <c r="E32" s="263"/>
      <c r="F32" s="314"/>
      <c r="G32" s="314"/>
      <c r="H32" s="314"/>
      <c r="I32" s="314"/>
      <c r="J32" s="314"/>
      <c r="K32" s="314"/>
      <c r="L32" s="314"/>
      <c r="M32" s="323" t="s">
        <v>14</v>
      </c>
      <c r="N32" s="314"/>
      <c r="O32" s="98"/>
      <c r="P32" s="316">
        <v>8</v>
      </c>
      <c r="Q32" s="316">
        <v>1</v>
      </c>
      <c r="R32" s="198">
        <v>81</v>
      </c>
      <c r="S32" s="8">
        <v>1</v>
      </c>
      <c r="T32" s="7">
        <v>1</v>
      </c>
      <c r="U32" s="48">
        <v>70005</v>
      </c>
      <c r="V32" s="233">
        <v>610</v>
      </c>
      <c r="W32" s="238"/>
      <c r="X32" s="232">
        <v>289200</v>
      </c>
      <c r="Y32" s="232">
        <v>289200</v>
      </c>
      <c r="Z32" s="393">
        <v>289200</v>
      </c>
    </row>
    <row r="33" spans="1:26" ht="15.75" x14ac:dyDescent="0.25">
      <c r="A33" s="389"/>
      <c r="B33" s="384"/>
      <c r="C33" s="117"/>
      <c r="D33" s="262"/>
      <c r="E33" s="354" t="s">
        <v>19</v>
      </c>
      <c r="F33" s="355"/>
      <c r="G33" s="355"/>
      <c r="H33" s="355"/>
      <c r="I33" s="355"/>
      <c r="J33" s="355"/>
      <c r="K33" s="355"/>
      <c r="L33" s="355"/>
      <c r="M33" s="355"/>
      <c r="N33" s="355"/>
      <c r="O33" s="98" t="s">
        <v>18</v>
      </c>
      <c r="P33" s="53" t="s">
        <v>1</v>
      </c>
      <c r="Q33" s="53" t="s">
        <v>1</v>
      </c>
      <c r="R33" s="243" t="s">
        <v>12</v>
      </c>
      <c r="S33" s="55" t="s">
        <v>11</v>
      </c>
      <c r="T33" s="54" t="s">
        <v>4</v>
      </c>
      <c r="U33" s="56" t="s">
        <v>3</v>
      </c>
      <c r="V33" s="246" t="s">
        <v>1</v>
      </c>
      <c r="W33" s="238"/>
      <c r="X33" s="247">
        <f>X34+X40</f>
        <v>1603000</v>
      </c>
      <c r="Y33" s="422">
        <f t="shared" ref="Y33:Z33" si="7">Y34</f>
        <v>1382000</v>
      </c>
      <c r="Z33" s="395">
        <f t="shared" si="7"/>
        <v>1382000</v>
      </c>
    </row>
    <row r="34" spans="1:26" ht="15.75" x14ac:dyDescent="0.25">
      <c r="A34" s="389"/>
      <c r="B34" s="112"/>
      <c r="C34" s="122"/>
      <c r="D34" s="319"/>
      <c r="E34" s="325"/>
      <c r="F34" s="336" t="s">
        <v>17</v>
      </c>
      <c r="G34" s="335"/>
      <c r="H34" s="335"/>
      <c r="I34" s="335"/>
      <c r="J34" s="335"/>
      <c r="K34" s="335"/>
      <c r="L34" s="335"/>
      <c r="M34" s="335"/>
      <c r="N34" s="335"/>
      <c r="O34" s="98" t="s">
        <v>16</v>
      </c>
      <c r="P34" s="12" t="s">
        <v>1</v>
      </c>
      <c r="Q34" s="12" t="s">
        <v>1</v>
      </c>
      <c r="R34" s="12" t="s">
        <v>12</v>
      </c>
      <c r="S34" s="11" t="s">
        <v>11</v>
      </c>
      <c r="T34" s="52" t="s">
        <v>6</v>
      </c>
      <c r="U34" s="10" t="s">
        <v>3</v>
      </c>
      <c r="V34" s="237" t="s">
        <v>1</v>
      </c>
      <c r="W34" s="238"/>
      <c r="X34" s="239">
        <f t="shared" ref="X34:Z35" si="8">X35</f>
        <v>1383000</v>
      </c>
      <c r="Y34" s="421">
        <f t="shared" si="8"/>
        <v>1382000</v>
      </c>
      <c r="Z34" s="393">
        <f t="shared" si="8"/>
        <v>1382000</v>
      </c>
    </row>
    <row r="35" spans="1:26" ht="15.75" x14ac:dyDescent="0.25">
      <c r="A35" s="389"/>
      <c r="B35" s="382"/>
      <c r="C35" s="94"/>
      <c r="D35" s="125"/>
      <c r="E35" s="126"/>
      <c r="F35" s="97"/>
      <c r="G35" s="335" t="s">
        <v>15</v>
      </c>
      <c r="H35" s="335"/>
      <c r="I35" s="335"/>
      <c r="J35" s="335"/>
      <c r="K35" s="335"/>
      <c r="L35" s="335"/>
      <c r="M35" s="335"/>
      <c r="N35" s="335"/>
      <c r="O35" s="98" t="s">
        <v>13</v>
      </c>
      <c r="P35" s="12" t="s">
        <v>1</v>
      </c>
      <c r="Q35" s="12" t="s">
        <v>1</v>
      </c>
      <c r="R35" s="12" t="s">
        <v>12</v>
      </c>
      <c r="S35" s="11" t="s">
        <v>11</v>
      </c>
      <c r="T35" s="52" t="s">
        <v>6</v>
      </c>
      <c r="U35" s="10" t="s">
        <v>10</v>
      </c>
      <c r="V35" s="237" t="s">
        <v>1</v>
      </c>
      <c r="W35" s="238"/>
      <c r="X35" s="239">
        <f t="shared" si="8"/>
        <v>1383000</v>
      </c>
      <c r="Y35" s="421">
        <f t="shared" si="8"/>
        <v>1382000</v>
      </c>
      <c r="Z35" s="393">
        <f t="shared" si="8"/>
        <v>1382000</v>
      </c>
    </row>
    <row r="36" spans="1:26" ht="15.75" x14ac:dyDescent="0.25">
      <c r="A36" s="389"/>
      <c r="B36" s="419" t="s">
        <v>21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98" t="s">
        <v>13</v>
      </c>
      <c r="P36" s="12">
        <v>8</v>
      </c>
      <c r="Q36" s="12">
        <v>1</v>
      </c>
      <c r="R36" s="12" t="s">
        <v>12</v>
      </c>
      <c r="S36" s="11" t="s">
        <v>11</v>
      </c>
      <c r="T36" s="52" t="s">
        <v>6</v>
      </c>
      <c r="U36" s="10" t="s">
        <v>10</v>
      </c>
      <c r="V36" s="237" t="s">
        <v>1</v>
      </c>
      <c r="W36" s="238"/>
      <c r="X36" s="239">
        <f>X37</f>
        <v>1383000</v>
      </c>
      <c r="Y36" s="421">
        <f>Y37</f>
        <v>1382000</v>
      </c>
      <c r="Z36" s="393">
        <f>Z37</f>
        <v>1382000</v>
      </c>
    </row>
    <row r="37" spans="1:26" ht="15.75" x14ac:dyDescent="0.25">
      <c r="A37" s="389"/>
      <c r="B37" s="420" t="s">
        <v>14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98" t="s">
        <v>13</v>
      </c>
      <c r="P37" s="198">
        <v>8</v>
      </c>
      <c r="Q37" s="198">
        <v>1</v>
      </c>
      <c r="R37" s="198" t="s">
        <v>12</v>
      </c>
      <c r="S37" s="8" t="s">
        <v>11</v>
      </c>
      <c r="T37" s="7" t="s">
        <v>6</v>
      </c>
      <c r="U37" s="6" t="s">
        <v>10</v>
      </c>
      <c r="V37" s="231" t="s">
        <v>9</v>
      </c>
      <c r="W37" s="238"/>
      <c r="X37" s="240">
        <v>1383000</v>
      </c>
      <c r="Y37" s="241">
        <v>1382000</v>
      </c>
      <c r="Z37" s="394">
        <v>1382000</v>
      </c>
    </row>
    <row r="38" spans="1:26" ht="31.5" x14ac:dyDescent="0.25">
      <c r="A38" s="389"/>
      <c r="B38" s="384"/>
      <c r="C38" s="110"/>
      <c r="D38" s="322"/>
      <c r="E38" s="317"/>
      <c r="F38" s="317"/>
      <c r="G38" s="317"/>
      <c r="H38" s="317"/>
      <c r="I38" s="317"/>
      <c r="J38" s="317"/>
      <c r="K38" s="317"/>
      <c r="L38" s="317"/>
      <c r="M38" s="322" t="s">
        <v>190</v>
      </c>
      <c r="N38" s="322"/>
      <c r="O38" s="98"/>
      <c r="P38" s="198"/>
      <c r="Q38" s="198"/>
      <c r="R38" s="198">
        <v>81</v>
      </c>
      <c r="S38" s="8">
        <v>2</v>
      </c>
      <c r="T38" s="7">
        <v>2</v>
      </c>
      <c r="U38" s="6">
        <v>67777</v>
      </c>
      <c r="V38" s="231"/>
      <c r="W38" s="248"/>
      <c r="X38" s="240">
        <f>X39</f>
        <v>220000</v>
      </c>
      <c r="Y38" s="241">
        <f t="shared" ref="Y38:Z39" si="9">Y39</f>
        <v>0</v>
      </c>
      <c r="Z38" s="394">
        <f t="shared" si="9"/>
        <v>0</v>
      </c>
    </row>
    <row r="39" spans="1:26" ht="15.75" x14ac:dyDescent="0.25">
      <c r="A39" s="389"/>
      <c r="B39" s="384"/>
      <c r="C39" s="110"/>
      <c r="D39" s="322"/>
      <c r="E39" s="317"/>
      <c r="F39" s="317"/>
      <c r="G39" s="317"/>
      <c r="H39" s="317"/>
      <c r="I39" s="317"/>
      <c r="J39" s="317"/>
      <c r="K39" s="317"/>
      <c r="L39" s="317"/>
      <c r="M39" s="322" t="s">
        <v>21</v>
      </c>
      <c r="N39" s="322"/>
      <c r="O39" s="98"/>
      <c r="P39" s="198">
        <v>8</v>
      </c>
      <c r="Q39" s="198">
        <v>1</v>
      </c>
      <c r="R39" s="198">
        <v>81</v>
      </c>
      <c r="S39" s="8">
        <v>2</v>
      </c>
      <c r="T39" s="7">
        <v>2</v>
      </c>
      <c r="U39" s="6">
        <v>67777</v>
      </c>
      <c r="V39" s="231"/>
      <c r="W39" s="248"/>
      <c r="X39" s="240">
        <f>X40</f>
        <v>220000</v>
      </c>
      <c r="Y39" s="241">
        <f t="shared" si="9"/>
        <v>0</v>
      </c>
      <c r="Z39" s="394">
        <f t="shared" si="9"/>
        <v>0</v>
      </c>
    </row>
    <row r="40" spans="1:26" ht="15.75" x14ac:dyDescent="0.25">
      <c r="A40" s="389"/>
      <c r="B40" s="384"/>
      <c r="C40" s="110"/>
      <c r="D40" s="322"/>
      <c r="E40" s="317"/>
      <c r="F40" s="317"/>
      <c r="G40" s="317"/>
      <c r="H40" s="317"/>
      <c r="I40" s="317"/>
      <c r="J40" s="317"/>
      <c r="K40" s="317"/>
      <c r="L40" s="317"/>
      <c r="M40" s="322" t="s">
        <v>14</v>
      </c>
      <c r="N40" s="322"/>
      <c r="O40" s="98"/>
      <c r="P40" s="198">
        <v>8</v>
      </c>
      <c r="Q40" s="198">
        <v>1</v>
      </c>
      <c r="R40" s="198">
        <v>81</v>
      </c>
      <c r="S40" s="8">
        <v>2</v>
      </c>
      <c r="T40" s="7">
        <v>2</v>
      </c>
      <c r="U40" s="6">
        <v>67777</v>
      </c>
      <c r="V40" s="233">
        <v>610</v>
      </c>
      <c r="W40" s="248"/>
      <c r="X40" s="240">
        <v>220000</v>
      </c>
      <c r="Y40" s="241">
        <v>0</v>
      </c>
      <c r="Z40" s="394">
        <v>0</v>
      </c>
    </row>
    <row r="41" spans="1:26" ht="64.5" customHeight="1" x14ac:dyDescent="0.25">
      <c r="A41" s="389"/>
      <c r="B41" s="384"/>
      <c r="C41" s="117"/>
      <c r="D41" s="350" t="s">
        <v>144</v>
      </c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127" t="s">
        <v>8</v>
      </c>
      <c r="P41" s="196" t="s">
        <v>1</v>
      </c>
      <c r="Q41" s="196" t="s">
        <v>1</v>
      </c>
      <c r="R41" s="196" t="s">
        <v>7</v>
      </c>
      <c r="S41" s="49" t="s">
        <v>5</v>
      </c>
      <c r="T41" s="197" t="s">
        <v>4</v>
      </c>
      <c r="U41" s="58" t="s">
        <v>3</v>
      </c>
      <c r="V41" s="230" t="s">
        <v>1</v>
      </c>
      <c r="W41" s="248"/>
      <c r="X41" s="250">
        <f>X46+X59+X64+X42</f>
        <v>3418555.07</v>
      </c>
      <c r="Y41" s="228">
        <f t="shared" ref="Y41:Z41" si="10">Y46+Y59+Y64+Y42</f>
        <v>2063781.43</v>
      </c>
      <c r="Z41" s="392">
        <f t="shared" si="10"/>
        <v>2270277.3199999998</v>
      </c>
    </row>
    <row r="42" spans="1:26" ht="40.5" customHeight="1" x14ac:dyDescent="0.25">
      <c r="A42" s="389"/>
      <c r="B42" s="384"/>
      <c r="C42" s="117"/>
      <c r="D42" s="326"/>
      <c r="E42" s="324"/>
      <c r="F42" s="324"/>
      <c r="G42" s="324"/>
      <c r="H42" s="324"/>
      <c r="I42" s="324"/>
      <c r="J42" s="324"/>
      <c r="K42" s="324"/>
      <c r="L42" s="95"/>
      <c r="M42" s="185" t="s">
        <v>129</v>
      </c>
      <c r="N42" s="269"/>
      <c r="O42" s="127"/>
      <c r="P42" s="13"/>
      <c r="Q42" s="13"/>
      <c r="R42" s="33" t="s">
        <v>7</v>
      </c>
      <c r="S42" s="35">
        <v>1</v>
      </c>
      <c r="T42" s="34" t="s">
        <v>4</v>
      </c>
      <c r="U42" s="36" t="s">
        <v>3</v>
      </c>
      <c r="V42" s="249"/>
      <c r="W42" s="248"/>
      <c r="X42" s="247">
        <f>X43</f>
        <v>200000</v>
      </c>
      <c r="Y42" s="422">
        <f t="shared" ref="Y42:Z42" si="11">Y43</f>
        <v>150000</v>
      </c>
      <c r="Z42" s="395">
        <f t="shared" si="11"/>
        <v>100000</v>
      </c>
    </row>
    <row r="43" spans="1:26" ht="31.5" x14ac:dyDescent="0.25">
      <c r="A43" s="389"/>
      <c r="B43" s="384"/>
      <c r="C43" s="117"/>
      <c r="D43" s="326"/>
      <c r="E43" s="324"/>
      <c r="F43" s="324"/>
      <c r="G43" s="324"/>
      <c r="H43" s="324"/>
      <c r="I43" s="324"/>
      <c r="J43" s="324"/>
      <c r="K43" s="324"/>
      <c r="L43" s="95"/>
      <c r="M43" s="323" t="s">
        <v>110</v>
      </c>
      <c r="N43" s="185"/>
      <c r="O43" s="98"/>
      <c r="P43" s="316">
        <v>4</v>
      </c>
      <c r="Q43" s="316">
        <v>12</v>
      </c>
      <c r="R43" s="356" t="s">
        <v>149</v>
      </c>
      <c r="S43" s="357"/>
      <c r="T43" s="357"/>
      <c r="U43" s="357"/>
      <c r="V43" s="246"/>
      <c r="W43" s="238"/>
      <c r="X43" s="251">
        <f>X45</f>
        <v>200000</v>
      </c>
      <c r="Y43" s="423">
        <f t="shared" ref="Y43:Z43" si="12">Y45</f>
        <v>150000</v>
      </c>
      <c r="Z43" s="396">
        <f t="shared" si="12"/>
        <v>100000</v>
      </c>
    </row>
    <row r="44" spans="1:26" ht="27" customHeight="1" x14ac:dyDescent="0.25">
      <c r="A44" s="389"/>
      <c r="B44" s="384"/>
      <c r="C44" s="117"/>
      <c r="D44" s="326"/>
      <c r="E44" s="324"/>
      <c r="F44" s="324"/>
      <c r="G44" s="324"/>
      <c r="H44" s="324"/>
      <c r="I44" s="324"/>
      <c r="J44" s="324"/>
      <c r="K44" s="324"/>
      <c r="L44" s="95"/>
      <c r="M44" s="252" t="s">
        <v>111</v>
      </c>
      <c r="N44" s="185"/>
      <c r="O44" s="98"/>
      <c r="P44" s="316">
        <v>4</v>
      </c>
      <c r="Q44" s="316">
        <v>12</v>
      </c>
      <c r="R44" s="356" t="s">
        <v>150</v>
      </c>
      <c r="S44" s="357"/>
      <c r="T44" s="357"/>
      <c r="U44" s="357"/>
      <c r="V44" s="246"/>
      <c r="W44" s="238"/>
      <c r="X44" s="251">
        <f>X43</f>
        <v>200000</v>
      </c>
      <c r="Y44" s="423">
        <f t="shared" ref="Y44:Z44" si="13">Y43</f>
        <v>150000</v>
      </c>
      <c r="Z44" s="396">
        <f t="shared" si="13"/>
        <v>100000</v>
      </c>
    </row>
    <row r="45" spans="1:26" ht="31.5" x14ac:dyDescent="0.25">
      <c r="A45" s="389"/>
      <c r="B45" s="384"/>
      <c r="C45" s="117"/>
      <c r="D45" s="326"/>
      <c r="E45" s="324"/>
      <c r="F45" s="324"/>
      <c r="G45" s="324"/>
      <c r="H45" s="324"/>
      <c r="I45" s="324"/>
      <c r="J45" s="324"/>
      <c r="K45" s="324"/>
      <c r="L45" s="95"/>
      <c r="M45" s="112" t="s">
        <v>25</v>
      </c>
      <c r="N45" s="112"/>
      <c r="O45" s="112"/>
      <c r="P45" s="253" t="s">
        <v>63</v>
      </c>
      <c r="Q45" s="253" t="s">
        <v>151</v>
      </c>
      <c r="R45" s="356" t="s">
        <v>150</v>
      </c>
      <c r="S45" s="357"/>
      <c r="T45" s="357"/>
      <c r="U45" s="357"/>
      <c r="V45" s="253">
        <v>240</v>
      </c>
      <c r="W45" s="231"/>
      <c r="X45" s="254">
        <v>200000</v>
      </c>
      <c r="Y45" s="254">
        <v>150000</v>
      </c>
      <c r="Z45" s="396">
        <v>100000</v>
      </c>
    </row>
    <row r="46" spans="1:26" ht="15.75" x14ac:dyDescent="0.25">
      <c r="A46" s="389"/>
      <c r="B46" s="112"/>
      <c r="C46" s="122"/>
      <c r="D46" s="326"/>
      <c r="E46" s="355" t="s">
        <v>57</v>
      </c>
      <c r="F46" s="358"/>
      <c r="G46" s="358"/>
      <c r="H46" s="358"/>
      <c r="I46" s="358"/>
      <c r="J46" s="358"/>
      <c r="K46" s="358"/>
      <c r="L46" s="358"/>
      <c r="M46" s="358"/>
      <c r="N46" s="358"/>
      <c r="O46" s="98" t="s">
        <v>56</v>
      </c>
      <c r="P46" s="33" t="s">
        <v>1</v>
      </c>
      <c r="Q46" s="33" t="s">
        <v>1</v>
      </c>
      <c r="R46" s="33" t="s">
        <v>7</v>
      </c>
      <c r="S46" s="35" t="s">
        <v>11</v>
      </c>
      <c r="T46" s="34" t="s">
        <v>4</v>
      </c>
      <c r="U46" s="36" t="s">
        <v>3</v>
      </c>
      <c r="V46" s="255" t="s">
        <v>1</v>
      </c>
      <c r="W46" s="238"/>
      <c r="X46" s="247">
        <f>X47+X51+X55</f>
        <v>1368555.0699999998</v>
      </c>
      <c r="Y46" s="422">
        <f t="shared" ref="Y46:Z46" si="14">Y47+Y51+Y55</f>
        <v>1413781.43</v>
      </c>
      <c r="Z46" s="395">
        <f t="shared" si="14"/>
        <v>1470277.3199999998</v>
      </c>
    </row>
    <row r="47" spans="1:26" ht="34.5" customHeight="1" x14ac:dyDescent="0.25">
      <c r="A47" s="389"/>
      <c r="B47" s="112"/>
      <c r="C47" s="122"/>
      <c r="D47" s="319"/>
      <c r="E47" s="325"/>
      <c r="F47" s="336" t="s">
        <v>55</v>
      </c>
      <c r="G47" s="335"/>
      <c r="H47" s="335"/>
      <c r="I47" s="335"/>
      <c r="J47" s="335"/>
      <c r="K47" s="335"/>
      <c r="L47" s="335"/>
      <c r="M47" s="335"/>
      <c r="N47" s="335"/>
      <c r="O47" s="98" t="s">
        <v>54</v>
      </c>
      <c r="P47" s="12" t="s">
        <v>1</v>
      </c>
      <c r="Q47" s="12" t="s">
        <v>1</v>
      </c>
      <c r="R47" s="12" t="s">
        <v>7</v>
      </c>
      <c r="S47" s="11" t="s">
        <v>11</v>
      </c>
      <c r="T47" s="52" t="s">
        <v>51</v>
      </c>
      <c r="U47" s="10" t="s">
        <v>3</v>
      </c>
      <c r="V47" s="237" t="s">
        <v>1</v>
      </c>
      <c r="W47" s="238"/>
      <c r="X47" s="239">
        <f t="shared" ref="X47:Z48" si="15">X48</f>
        <v>200000</v>
      </c>
      <c r="Y47" s="421">
        <f t="shared" si="15"/>
        <v>245226.36</v>
      </c>
      <c r="Z47" s="397">
        <f t="shared" si="15"/>
        <v>301722.25</v>
      </c>
    </row>
    <row r="48" spans="1:26" ht="35.25" customHeight="1" x14ac:dyDescent="0.25">
      <c r="A48" s="389"/>
      <c r="B48" s="382"/>
      <c r="C48" s="94"/>
      <c r="D48" s="125"/>
      <c r="E48" s="126"/>
      <c r="F48" s="97"/>
      <c r="G48" s="335" t="s">
        <v>53</v>
      </c>
      <c r="H48" s="335"/>
      <c r="I48" s="335"/>
      <c r="J48" s="335"/>
      <c r="K48" s="335"/>
      <c r="L48" s="335"/>
      <c r="M48" s="335"/>
      <c r="N48" s="335"/>
      <c r="O48" s="98" t="s">
        <v>52</v>
      </c>
      <c r="P48" s="12" t="s">
        <v>1</v>
      </c>
      <c r="Q48" s="12" t="s">
        <v>1</v>
      </c>
      <c r="R48" s="12" t="s">
        <v>7</v>
      </c>
      <c r="S48" s="11" t="s">
        <v>11</v>
      </c>
      <c r="T48" s="52" t="s">
        <v>51</v>
      </c>
      <c r="U48" s="10" t="s">
        <v>50</v>
      </c>
      <c r="V48" s="237" t="s">
        <v>1</v>
      </c>
      <c r="W48" s="238"/>
      <c r="X48" s="239">
        <f t="shared" si="15"/>
        <v>200000</v>
      </c>
      <c r="Y48" s="421">
        <f t="shared" si="15"/>
        <v>245226.36</v>
      </c>
      <c r="Z48" s="397">
        <f t="shared" si="15"/>
        <v>301722.25</v>
      </c>
    </row>
    <row r="49" spans="1:26" ht="21" customHeight="1" x14ac:dyDescent="0.25">
      <c r="A49" s="389"/>
      <c r="B49" s="419" t="s">
        <v>58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98" t="s">
        <v>52</v>
      </c>
      <c r="P49" s="12">
        <v>4</v>
      </c>
      <c r="Q49" s="12">
        <v>9</v>
      </c>
      <c r="R49" s="12" t="s">
        <v>7</v>
      </c>
      <c r="S49" s="11" t="s">
        <v>11</v>
      </c>
      <c r="T49" s="52" t="s">
        <v>51</v>
      </c>
      <c r="U49" s="10" t="s">
        <v>50</v>
      </c>
      <c r="V49" s="237" t="s">
        <v>1</v>
      </c>
      <c r="W49" s="238"/>
      <c r="X49" s="239">
        <f>X50</f>
        <v>200000</v>
      </c>
      <c r="Y49" s="421">
        <f>Y50</f>
        <v>245226.36</v>
      </c>
      <c r="Z49" s="397">
        <f>Z50</f>
        <v>301722.25</v>
      </c>
    </row>
    <row r="50" spans="1:26" ht="29.25" customHeight="1" x14ac:dyDescent="0.25">
      <c r="A50" s="389"/>
      <c r="B50" s="420" t="s">
        <v>25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98" t="s">
        <v>52</v>
      </c>
      <c r="P50" s="198">
        <v>4</v>
      </c>
      <c r="Q50" s="198">
        <v>9</v>
      </c>
      <c r="R50" s="198" t="s">
        <v>7</v>
      </c>
      <c r="S50" s="8" t="s">
        <v>11</v>
      </c>
      <c r="T50" s="7" t="s">
        <v>51</v>
      </c>
      <c r="U50" s="6" t="s">
        <v>50</v>
      </c>
      <c r="V50" s="231" t="s">
        <v>22</v>
      </c>
      <c r="W50" s="238"/>
      <c r="X50" s="240">
        <v>200000</v>
      </c>
      <c r="Y50" s="241">
        <v>245226.36</v>
      </c>
      <c r="Z50" s="394">
        <v>301722.25</v>
      </c>
    </row>
    <row r="51" spans="1:26" ht="15.75" x14ac:dyDescent="0.25">
      <c r="A51" s="389"/>
      <c r="B51" s="384"/>
      <c r="C51" s="117"/>
      <c r="D51" s="326"/>
      <c r="E51" s="325"/>
      <c r="F51" s="347" t="s">
        <v>49</v>
      </c>
      <c r="G51" s="348"/>
      <c r="H51" s="348"/>
      <c r="I51" s="348"/>
      <c r="J51" s="348"/>
      <c r="K51" s="348"/>
      <c r="L51" s="348"/>
      <c r="M51" s="348"/>
      <c r="N51" s="348"/>
      <c r="O51" s="98" t="s">
        <v>48</v>
      </c>
      <c r="P51" s="14" t="s">
        <v>1</v>
      </c>
      <c r="Q51" s="14" t="s">
        <v>1</v>
      </c>
      <c r="R51" s="14" t="s">
        <v>7</v>
      </c>
      <c r="S51" s="41" t="s">
        <v>11</v>
      </c>
      <c r="T51" s="40" t="s">
        <v>45</v>
      </c>
      <c r="U51" s="42" t="s">
        <v>3</v>
      </c>
      <c r="V51" s="234" t="s">
        <v>1</v>
      </c>
      <c r="W51" s="238"/>
      <c r="X51" s="239">
        <f t="shared" ref="X51:Z52" si="16">X52</f>
        <v>586080.06999999995</v>
      </c>
      <c r="Y51" s="421">
        <f t="shared" si="16"/>
        <v>586080.06999999995</v>
      </c>
      <c r="Z51" s="393">
        <f t="shared" si="16"/>
        <v>586080.06999999995</v>
      </c>
    </row>
    <row r="52" spans="1:26" ht="29.25" customHeight="1" x14ac:dyDescent="0.25">
      <c r="A52" s="389"/>
      <c r="B52" s="382"/>
      <c r="C52" s="94"/>
      <c r="D52" s="125"/>
      <c r="E52" s="126"/>
      <c r="F52" s="97"/>
      <c r="G52" s="335" t="s">
        <v>47</v>
      </c>
      <c r="H52" s="335"/>
      <c r="I52" s="335"/>
      <c r="J52" s="335"/>
      <c r="K52" s="335"/>
      <c r="L52" s="335"/>
      <c r="M52" s="335"/>
      <c r="N52" s="335"/>
      <c r="O52" s="98" t="s">
        <v>46</v>
      </c>
      <c r="P52" s="12" t="s">
        <v>1</v>
      </c>
      <c r="Q52" s="12" t="s">
        <v>1</v>
      </c>
      <c r="R52" s="12" t="s">
        <v>7</v>
      </c>
      <c r="S52" s="11" t="s">
        <v>11</v>
      </c>
      <c r="T52" s="52" t="s">
        <v>45</v>
      </c>
      <c r="U52" s="10" t="s">
        <v>44</v>
      </c>
      <c r="V52" s="237" t="s">
        <v>1</v>
      </c>
      <c r="W52" s="238"/>
      <c r="X52" s="239">
        <f t="shared" si="16"/>
        <v>586080.06999999995</v>
      </c>
      <c r="Y52" s="421">
        <f t="shared" si="16"/>
        <v>586080.06999999995</v>
      </c>
      <c r="Z52" s="393">
        <f t="shared" si="16"/>
        <v>586080.06999999995</v>
      </c>
    </row>
    <row r="53" spans="1:26" ht="15.75" x14ac:dyDescent="0.25">
      <c r="A53" s="389"/>
      <c r="B53" s="419" t="s">
        <v>58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98" t="s">
        <v>46</v>
      </c>
      <c r="P53" s="12">
        <v>4</v>
      </c>
      <c r="Q53" s="12">
        <v>9</v>
      </c>
      <c r="R53" s="12" t="s">
        <v>7</v>
      </c>
      <c r="S53" s="11" t="s">
        <v>11</v>
      </c>
      <c r="T53" s="52" t="s">
        <v>45</v>
      </c>
      <c r="U53" s="10" t="s">
        <v>44</v>
      </c>
      <c r="V53" s="237" t="s">
        <v>1</v>
      </c>
      <c r="W53" s="238"/>
      <c r="X53" s="239">
        <f>X54</f>
        <v>586080.06999999995</v>
      </c>
      <c r="Y53" s="421">
        <f>Y54</f>
        <v>586080.06999999995</v>
      </c>
      <c r="Z53" s="393">
        <f>Z54</f>
        <v>586080.06999999995</v>
      </c>
    </row>
    <row r="54" spans="1:26" ht="34.5" customHeight="1" x14ac:dyDescent="0.25">
      <c r="A54" s="389"/>
      <c r="B54" s="420" t="s">
        <v>25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98" t="s">
        <v>46</v>
      </c>
      <c r="P54" s="198">
        <v>4</v>
      </c>
      <c r="Q54" s="198">
        <v>9</v>
      </c>
      <c r="R54" s="198" t="s">
        <v>7</v>
      </c>
      <c r="S54" s="8" t="s">
        <v>11</v>
      </c>
      <c r="T54" s="7" t="s">
        <v>45</v>
      </c>
      <c r="U54" s="6" t="s">
        <v>44</v>
      </c>
      <c r="V54" s="231" t="s">
        <v>22</v>
      </c>
      <c r="W54" s="238"/>
      <c r="X54" s="240">
        <v>586080.06999999995</v>
      </c>
      <c r="Y54" s="241">
        <v>586080.06999999995</v>
      </c>
      <c r="Z54" s="398">
        <v>586080.06999999995</v>
      </c>
    </row>
    <row r="55" spans="1:26" ht="15.75" customHeight="1" x14ac:dyDescent="0.25">
      <c r="A55" s="389"/>
      <c r="B55" s="384"/>
      <c r="C55" s="110"/>
      <c r="D55" s="135"/>
      <c r="E55" s="109"/>
      <c r="F55" s="102"/>
      <c r="G55" s="102"/>
      <c r="H55" s="102"/>
      <c r="I55" s="102"/>
      <c r="J55" s="102"/>
      <c r="K55" s="102"/>
      <c r="L55" s="111"/>
      <c r="M55" s="112" t="s">
        <v>195</v>
      </c>
      <c r="N55" s="317"/>
      <c r="O55" s="98"/>
      <c r="P55" s="198"/>
      <c r="Q55" s="198"/>
      <c r="R55" s="198">
        <v>85</v>
      </c>
      <c r="S55" s="8">
        <v>6</v>
      </c>
      <c r="T55" s="7">
        <v>3</v>
      </c>
      <c r="U55" s="48">
        <v>0</v>
      </c>
      <c r="V55" s="231"/>
      <c r="W55" s="238"/>
      <c r="X55" s="242">
        <f>X56</f>
        <v>582475</v>
      </c>
      <c r="Y55" s="386">
        <f t="shared" ref="Y55:Z55" si="17">Y56</f>
        <v>582475</v>
      </c>
      <c r="Z55" s="399">
        <f t="shared" si="17"/>
        <v>582475</v>
      </c>
    </row>
    <row r="56" spans="1:26" ht="15.75" customHeight="1" x14ac:dyDescent="0.25">
      <c r="A56" s="389"/>
      <c r="B56" s="384"/>
      <c r="C56" s="110"/>
      <c r="D56" s="135"/>
      <c r="E56" s="109"/>
      <c r="F56" s="102"/>
      <c r="G56" s="102"/>
      <c r="H56" s="102"/>
      <c r="I56" s="102"/>
      <c r="J56" s="102"/>
      <c r="K56" s="102"/>
      <c r="L56" s="111"/>
      <c r="M56" s="112" t="s">
        <v>196</v>
      </c>
      <c r="N56" s="317"/>
      <c r="O56" s="98"/>
      <c r="P56" s="198"/>
      <c r="Q56" s="198"/>
      <c r="R56" s="198">
        <v>85</v>
      </c>
      <c r="S56" s="8">
        <v>6</v>
      </c>
      <c r="T56" s="7">
        <v>3</v>
      </c>
      <c r="U56" s="48">
        <v>90038</v>
      </c>
      <c r="V56" s="231"/>
      <c r="W56" s="238"/>
      <c r="X56" s="242">
        <f>X57</f>
        <v>582475</v>
      </c>
      <c r="Y56" s="386">
        <f t="shared" ref="Y56:Z56" si="18">Y57</f>
        <v>582475</v>
      </c>
      <c r="Z56" s="399">
        <f t="shared" si="18"/>
        <v>582475</v>
      </c>
    </row>
    <row r="57" spans="1:26" ht="15.75" x14ac:dyDescent="0.25">
      <c r="A57" s="389"/>
      <c r="B57" s="384"/>
      <c r="C57" s="110"/>
      <c r="D57" s="135"/>
      <c r="E57" s="109"/>
      <c r="F57" s="102"/>
      <c r="G57" s="102"/>
      <c r="H57" s="102"/>
      <c r="I57" s="102"/>
      <c r="J57" s="102"/>
      <c r="K57" s="102"/>
      <c r="L57" s="111"/>
      <c r="M57" s="112" t="s">
        <v>58</v>
      </c>
      <c r="N57" s="317"/>
      <c r="O57" s="98"/>
      <c r="P57" s="198">
        <v>4</v>
      </c>
      <c r="Q57" s="198">
        <v>9</v>
      </c>
      <c r="R57" s="198">
        <v>85</v>
      </c>
      <c r="S57" s="8">
        <v>6</v>
      </c>
      <c r="T57" s="7">
        <v>3</v>
      </c>
      <c r="U57" s="48">
        <v>90038</v>
      </c>
      <c r="V57" s="231"/>
      <c r="W57" s="238"/>
      <c r="X57" s="242">
        <f>X58</f>
        <v>582475</v>
      </c>
      <c r="Y57" s="386">
        <f t="shared" ref="Y57:Z57" si="19">Y58</f>
        <v>582475</v>
      </c>
      <c r="Z57" s="399">
        <f t="shared" si="19"/>
        <v>582475</v>
      </c>
    </row>
    <row r="58" spans="1:26" ht="33" customHeight="1" x14ac:dyDescent="0.25">
      <c r="A58" s="389"/>
      <c r="B58" s="384"/>
      <c r="C58" s="110"/>
      <c r="D58" s="135"/>
      <c r="E58" s="109"/>
      <c r="F58" s="102"/>
      <c r="G58" s="102"/>
      <c r="H58" s="102"/>
      <c r="I58" s="102"/>
      <c r="J58" s="102"/>
      <c r="K58" s="102"/>
      <c r="L58" s="111"/>
      <c r="M58" s="384" t="s">
        <v>25</v>
      </c>
      <c r="N58" s="109"/>
      <c r="O58" s="120"/>
      <c r="P58" s="385">
        <v>4</v>
      </c>
      <c r="Q58" s="385">
        <v>9</v>
      </c>
      <c r="R58" s="198">
        <v>85</v>
      </c>
      <c r="S58" s="8">
        <v>6</v>
      </c>
      <c r="T58" s="7">
        <v>3</v>
      </c>
      <c r="U58" s="48">
        <v>90038</v>
      </c>
      <c r="V58" s="233">
        <v>240</v>
      </c>
      <c r="W58" s="238"/>
      <c r="X58" s="242">
        <v>582475</v>
      </c>
      <c r="Y58" s="386">
        <v>582475</v>
      </c>
      <c r="Z58" s="394">
        <v>582475</v>
      </c>
    </row>
    <row r="59" spans="1:26" ht="39" customHeight="1" x14ac:dyDescent="0.25">
      <c r="A59" s="389"/>
      <c r="B59" s="384"/>
      <c r="C59" s="117"/>
      <c r="D59" s="326"/>
      <c r="E59" s="339" t="s">
        <v>41</v>
      </c>
      <c r="F59" s="340"/>
      <c r="G59" s="340"/>
      <c r="H59" s="340"/>
      <c r="I59" s="340"/>
      <c r="J59" s="340"/>
      <c r="K59" s="340"/>
      <c r="L59" s="340"/>
      <c r="M59" s="340"/>
      <c r="N59" s="340"/>
      <c r="O59" s="120" t="s">
        <v>40</v>
      </c>
      <c r="P59" s="32" t="s">
        <v>1</v>
      </c>
      <c r="Q59" s="32" t="s">
        <v>1</v>
      </c>
      <c r="R59" s="32" t="s">
        <v>7</v>
      </c>
      <c r="S59" s="38" t="s">
        <v>35</v>
      </c>
      <c r="T59" s="37" t="s">
        <v>4</v>
      </c>
      <c r="U59" s="39" t="s">
        <v>3</v>
      </c>
      <c r="V59" s="256" t="s">
        <v>1</v>
      </c>
      <c r="W59" s="238"/>
      <c r="X59" s="247">
        <f t="shared" ref="X59:Z61" si="20">X60</f>
        <v>1000000</v>
      </c>
      <c r="Y59" s="422">
        <f t="shared" si="20"/>
        <v>200000</v>
      </c>
      <c r="Z59" s="395">
        <f t="shared" si="20"/>
        <v>200000</v>
      </c>
    </row>
    <row r="60" spans="1:26" ht="25.5" customHeight="1" x14ac:dyDescent="0.25">
      <c r="A60" s="389"/>
      <c r="B60" s="112"/>
      <c r="C60" s="122"/>
      <c r="D60" s="319"/>
      <c r="E60" s="325"/>
      <c r="F60" s="336" t="s">
        <v>39</v>
      </c>
      <c r="G60" s="335"/>
      <c r="H60" s="335"/>
      <c r="I60" s="335"/>
      <c r="J60" s="335"/>
      <c r="K60" s="335"/>
      <c r="L60" s="335"/>
      <c r="M60" s="335"/>
      <c r="N60" s="335"/>
      <c r="O60" s="98" t="s">
        <v>38</v>
      </c>
      <c r="P60" s="12" t="s">
        <v>1</v>
      </c>
      <c r="Q60" s="12" t="s">
        <v>1</v>
      </c>
      <c r="R60" s="12" t="s">
        <v>7</v>
      </c>
      <c r="S60" s="11" t="s">
        <v>35</v>
      </c>
      <c r="T60" s="52" t="s">
        <v>23</v>
      </c>
      <c r="U60" s="10" t="s">
        <v>3</v>
      </c>
      <c r="V60" s="237" t="s">
        <v>1</v>
      </c>
      <c r="W60" s="238"/>
      <c r="X60" s="239">
        <f t="shared" si="20"/>
        <v>1000000</v>
      </c>
      <c r="Y60" s="421">
        <f t="shared" si="20"/>
        <v>200000</v>
      </c>
      <c r="Z60" s="393">
        <f t="shared" si="20"/>
        <v>200000</v>
      </c>
    </row>
    <row r="61" spans="1:26" ht="15.75" x14ac:dyDescent="0.25">
      <c r="A61" s="389"/>
      <c r="B61" s="382"/>
      <c r="C61" s="94"/>
      <c r="D61" s="125"/>
      <c r="E61" s="126"/>
      <c r="F61" s="97"/>
      <c r="G61" s="335" t="s">
        <v>37</v>
      </c>
      <c r="H61" s="335"/>
      <c r="I61" s="335"/>
      <c r="J61" s="335"/>
      <c r="K61" s="335"/>
      <c r="L61" s="335"/>
      <c r="M61" s="335"/>
      <c r="N61" s="335"/>
      <c r="O61" s="98" t="s">
        <v>36</v>
      </c>
      <c r="P61" s="12" t="s">
        <v>1</v>
      </c>
      <c r="Q61" s="12" t="s">
        <v>1</v>
      </c>
      <c r="R61" s="12" t="s">
        <v>7</v>
      </c>
      <c r="S61" s="11" t="s">
        <v>35</v>
      </c>
      <c r="T61" s="52" t="s">
        <v>23</v>
      </c>
      <c r="U61" s="10" t="s">
        <v>34</v>
      </c>
      <c r="V61" s="237" t="s">
        <v>1</v>
      </c>
      <c r="W61" s="238"/>
      <c r="X61" s="239">
        <f t="shared" si="20"/>
        <v>1000000</v>
      </c>
      <c r="Y61" s="421">
        <f t="shared" si="20"/>
        <v>200000</v>
      </c>
      <c r="Z61" s="393">
        <f t="shared" si="20"/>
        <v>200000</v>
      </c>
    </row>
    <row r="62" spans="1:26" ht="15.75" x14ac:dyDescent="0.25">
      <c r="A62" s="389"/>
      <c r="B62" s="419" t="s">
        <v>42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98" t="s">
        <v>36</v>
      </c>
      <c r="P62" s="12">
        <v>5</v>
      </c>
      <c r="Q62" s="12">
        <v>2</v>
      </c>
      <c r="R62" s="12" t="s">
        <v>7</v>
      </c>
      <c r="S62" s="11" t="s">
        <v>35</v>
      </c>
      <c r="T62" s="52" t="s">
        <v>23</v>
      </c>
      <c r="U62" s="10" t="s">
        <v>34</v>
      </c>
      <c r="V62" s="237" t="s">
        <v>1</v>
      </c>
      <c r="W62" s="238"/>
      <c r="X62" s="239">
        <f>X63</f>
        <v>1000000</v>
      </c>
      <c r="Y62" s="421">
        <f>Y63</f>
        <v>200000</v>
      </c>
      <c r="Z62" s="393">
        <f>Z63</f>
        <v>200000</v>
      </c>
    </row>
    <row r="63" spans="1:26" ht="15.75" x14ac:dyDescent="0.25">
      <c r="A63" s="389"/>
      <c r="B63" s="420" t="s">
        <v>25</v>
      </c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98" t="s">
        <v>36</v>
      </c>
      <c r="P63" s="198">
        <v>5</v>
      </c>
      <c r="Q63" s="198">
        <v>2</v>
      </c>
      <c r="R63" s="198" t="s">
        <v>7</v>
      </c>
      <c r="S63" s="8" t="s">
        <v>35</v>
      </c>
      <c r="T63" s="7" t="s">
        <v>23</v>
      </c>
      <c r="U63" s="6" t="s">
        <v>34</v>
      </c>
      <c r="V63" s="231" t="s">
        <v>22</v>
      </c>
      <c r="W63" s="238"/>
      <c r="X63" s="240">
        <v>1000000</v>
      </c>
      <c r="Y63" s="241">
        <v>200000</v>
      </c>
      <c r="Z63" s="394">
        <v>200000</v>
      </c>
    </row>
    <row r="64" spans="1:26" ht="15.75" x14ac:dyDescent="0.25">
      <c r="A64" s="389"/>
      <c r="B64" s="384"/>
      <c r="C64" s="117"/>
      <c r="D64" s="326"/>
      <c r="E64" s="339" t="s">
        <v>32</v>
      </c>
      <c r="F64" s="340"/>
      <c r="G64" s="340"/>
      <c r="H64" s="340"/>
      <c r="I64" s="340"/>
      <c r="J64" s="340"/>
      <c r="K64" s="340"/>
      <c r="L64" s="340"/>
      <c r="M64" s="340"/>
      <c r="N64" s="340"/>
      <c r="O64" s="98" t="s">
        <v>31</v>
      </c>
      <c r="P64" s="32" t="s">
        <v>1</v>
      </c>
      <c r="Q64" s="32" t="s">
        <v>1</v>
      </c>
      <c r="R64" s="32" t="s">
        <v>7</v>
      </c>
      <c r="S64" s="38" t="s">
        <v>24</v>
      </c>
      <c r="T64" s="37" t="s">
        <v>4</v>
      </c>
      <c r="U64" s="39" t="s">
        <v>3</v>
      </c>
      <c r="V64" s="256" t="s">
        <v>1</v>
      </c>
      <c r="W64" s="238"/>
      <c r="X64" s="247">
        <f>X65+X69+X73</f>
        <v>850000</v>
      </c>
      <c r="Y64" s="422">
        <f t="shared" ref="Y64:Z64" si="21">Y65+Y69+Y73</f>
        <v>300000</v>
      </c>
      <c r="Z64" s="400">
        <f t="shared" si="21"/>
        <v>500000</v>
      </c>
    </row>
    <row r="65" spans="1:26" ht="15.75" x14ac:dyDescent="0.25">
      <c r="A65" s="389"/>
      <c r="B65" s="112"/>
      <c r="C65" s="122"/>
      <c r="D65" s="319"/>
      <c r="E65" s="325"/>
      <c r="F65" s="336" t="s">
        <v>30</v>
      </c>
      <c r="G65" s="335"/>
      <c r="H65" s="335"/>
      <c r="I65" s="335"/>
      <c r="J65" s="335"/>
      <c r="K65" s="335"/>
      <c r="L65" s="335"/>
      <c r="M65" s="335"/>
      <c r="N65" s="335"/>
      <c r="O65" s="98" t="s">
        <v>29</v>
      </c>
      <c r="P65" s="12" t="s">
        <v>1</v>
      </c>
      <c r="Q65" s="12" t="s">
        <v>1</v>
      </c>
      <c r="R65" s="12" t="s">
        <v>7</v>
      </c>
      <c r="S65" s="11" t="s">
        <v>24</v>
      </c>
      <c r="T65" s="52" t="s">
        <v>6</v>
      </c>
      <c r="U65" s="10" t="s">
        <v>3</v>
      </c>
      <c r="V65" s="237" t="s">
        <v>1</v>
      </c>
      <c r="W65" s="238"/>
      <c r="X65" s="239">
        <f>X66</f>
        <v>450000</v>
      </c>
      <c r="Y65" s="421">
        <f t="shared" ref="X65:Z66" si="22">Y66</f>
        <v>150000</v>
      </c>
      <c r="Z65" s="393">
        <f t="shared" si="22"/>
        <v>250000</v>
      </c>
    </row>
    <row r="66" spans="1:26" ht="15.75" x14ac:dyDescent="0.25">
      <c r="A66" s="389"/>
      <c r="B66" s="382"/>
      <c r="C66" s="94"/>
      <c r="D66" s="125"/>
      <c r="E66" s="126"/>
      <c r="F66" s="97"/>
      <c r="G66" s="335" t="s">
        <v>28</v>
      </c>
      <c r="H66" s="335"/>
      <c r="I66" s="335"/>
      <c r="J66" s="335"/>
      <c r="K66" s="335"/>
      <c r="L66" s="335"/>
      <c r="M66" s="335"/>
      <c r="N66" s="335"/>
      <c r="O66" s="98" t="s">
        <v>27</v>
      </c>
      <c r="P66" s="12" t="s">
        <v>1</v>
      </c>
      <c r="Q66" s="12" t="s">
        <v>1</v>
      </c>
      <c r="R66" s="12" t="s">
        <v>7</v>
      </c>
      <c r="S66" s="11" t="s">
        <v>24</v>
      </c>
      <c r="T66" s="52" t="s">
        <v>6</v>
      </c>
      <c r="U66" s="10" t="s">
        <v>26</v>
      </c>
      <c r="V66" s="237" t="s">
        <v>1</v>
      </c>
      <c r="W66" s="238"/>
      <c r="X66" s="239">
        <f t="shared" si="22"/>
        <v>450000</v>
      </c>
      <c r="Y66" s="421">
        <f t="shared" si="22"/>
        <v>150000</v>
      </c>
      <c r="Z66" s="393">
        <f t="shared" si="22"/>
        <v>250000</v>
      </c>
    </row>
    <row r="67" spans="1:26" ht="15.75" x14ac:dyDescent="0.25">
      <c r="A67" s="389"/>
      <c r="B67" s="419" t="s">
        <v>33</v>
      </c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98" t="s">
        <v>27</v>
      </c>
      <c r="P67" s="12">
        <v>5</v>
      </c>
      <c r="Q67" s="12">
        <v>3</v>
      </c>
      <c r="R67" s="12" t="s">
        <v>7</v>
      </c>
      <c r="S67" s="11" t="s">
        <v>24</v>
      </c>
      <c r="T67" s="52" t="s">
        <v>6</v>
      </c>
      <c r="U67" s="10" t="s">
        <v>26</v>
      </c>
      <c r="V67" s="237" t="s">
        <v>1</v>
      </c>
      <c r="W67" s="238"/>
      <c r="X67" s="239">
        <f>X68</f>
        <v>450000</v>
      </c>
      <c r="Y67" s="421">
        <f>Y68</f>
        <v>150000</v>
      </c>
      <c r="Z67" s="393">
        <f>Z68</f>
        <v>250000</v>
      </c>
    </row>
    <row r="68" spans="1:26" ht="15.75" x14ac:dyDescent="0.25">
      <c r="A68" s="389"/>
      <c r="B68" s="420" t="s">
        <v>25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98" t="s">
        <v>27</v>
      </c>
      <c r="P68" s="198">
        <v>5</v>
      </c>
      <c r="Q68" s="198">
        <v>3</v>
      </c>
      <c r="R68" s="198" t="s">
        <v>7</v>
      </c>
      <c r="S68" s="8" t="s">
        <v>24</v>
      </c>
      <c r="T68" s="7" t="s">
        <v>6</v>
      </c>
      <c r="U68" s="6" t="s">
        <v>26</v>
      </c>
      <c r="V68" s="231" t="s">
        <v>22</v>
      </c>
      <c r="W68" s="238"/>
      <c r="X68" s="240">
        <v>450000</v>
      </c>
      <c r="Y68" s="241">
        <v>150000</v>
      </c>
      <c r="Z68" s="394">
        <v>250000</v>
      </c>
    </row>
    <row r="69" spans="1:26" ht="15.75" x14ac:dyDescent="0.25">
      <c r="A69" s="389"/>
      <c r="B69" s="384"/>
      <c r="C69" s="110"/>
      <c r="D69" s="135"/>
      <c r="E69" s="135"/>
      <c r="F69" s="109"/>
      <c r="G69" s="102"/>
      <c r="H69" s="102"/>
      <c r="I69" s="102"/>
      <c r="J69" s="102"/>
      <c r="K69" s="102"/>
      <c r="L69" s="111"/>
      <c r="M69" s="112" t="s">
        <v>106</v>
      </c>
      <c r="N69" s="112"/>
      <c r="O69" s="257"/>
      <c r="P69" s="198"/>
      <c r="Q69" s="198"/>
      <c r="R69" s="12" t="s">
        <v>7</v>
      </c>
      <c r="S69" s="11" t="s">
        <v>24</v>
      </c>
      <c r="T69" s="52">
        <v>2</v>
      </c>
      <c r="U69" s="10" t="s">
        <v>3</v>
      </c>
      <c r="V69" s="231"/>
      <c r="W69" s="231"/>
      <c r="X69" s="241">
        <f>X70</f>
        <v>50000</v>
      </c>
      <c r="Y69" s="241">
        <f t="shared" ref="Y69:Z69" si="23">Y70</f>
        <v>50000</v>
      </c>
      <c r="Z69" s="394">
        <f t="shared" si="23"/>
        <v>50000</v>
      </c>
    </row>
    <row r="70" spans="1:26" ht="15.75" x14ac:dyDescent="0.25">
      <c r="A70" s="389"/>
      <c r="B70" s="384"/>
      <c r="C70" s="110"/>
      <c r="D70" s="135"/>
      <c r="E70" s="135"/>
      <c r="F70" s="109"/>
      <c r="G70" s="102"/>
      <c r="H70" s="102"/>
      <c r="I70" s="102"/>
      <c r="J70" s="102"/>
      <c r="K70" s="102"/>
      <c r="L70" s="111"/>
      <c r="M70" s="112" t="s">
        <v>107</v>
      </c>
      <c r="N70" s="112"/>
      <c r="O70" s="257"/>
      <c r="P70" s="198"/>
      <c r="Q70" s="198"/>
      <c r="R70" s="12" t="s">
        <v>7</v>
      </c>
      <c r="S70" s="11" t="s">
        <v>24</v>
      </c>
      <c r="T70" s="52">
        <v>2</v>
      </c>
      <c r="U70" s="10">
        <v>90037</v>
      </c>
      <c r="V70" s="231"/>
      <c r="W70" s="231"/>
      <c r="X70" s="241">
        <f>X72</f>
        <v>50000</v>
      </c>
      <c r="Y70" s="241">
        <f>Y72</f>
        <v>50000</v>
      </c>
      <c r="Z70" s="394">
        <f>Z72</f>
        <v>50000</v>
      </c>
    </row>
    <row r="71" spans="1:26" ht="15.75" x14ac:dyDescent="0.25">
      <c r="A71" s="389"/>
      <c r="B71" s="384"/>
      <c r="C71" s="110"/>
      <c r="D71" s="135"/>
      <c r="E71" s="135"/>
      <c r="F71" s="109"/>
      <c r="G71" s="102"/>
      <c r="H71" s="102"/>
      <c r="I71" s="102"/>
      <c r="J71" s="102"/>
      <c r="K71" s="102"/>
      <c r="L71" s="111"/>
      <c r="M71" s="112" t="s">
        <v>33</v>
      </c>
      <c r="N71" s="112"/>
      <c r="O71" s="257"/>
      <c r="P71" s="198">
        <v>5</v>
      </c>
      <c r="Q71" s="198">
        <v>3</v>
      </c>
      <c r="R71" s="12" t="s">
        <v>7</v>
      </c>
      <c r="S71" s="11" t="s">
        <v>24</v>
      </c>
      <c r="T71" s="52">
        <v>2</v>
      </c>
      <c r="U71" s="10">
        <v>90037</v>
      </c>
      <c r="V71" s="231"/>
      <c r="W71" s="231"/>
      <c r="X71" s="241">
        <f>X72</f>
        <v>50000</v>
      </c>
      <c r="Y71" s="241">
        <f t="shared" ref="Y71:Z71" si="24">Y72</f>
        <v>50000</v>
      </c>
      <c r="Z71" s="394">
        <f t="shared" si="24"/>
        <v>50000</v>
      </c>
    </row>
    <row r="72" spans="1:26" ht="31.5" x14ac:dyDescent="0.25">
      <c r="A72" s="389"/>
      <c r="B72" s="384"/>
      <c r="C72" s="110"/>
      <c r="D72" s="135"/>
      <c r="E72" s="135"/>
      <c r="F72" s="109"/>
      <c r="G72" s="102"/>
      <c r="H72" s="102"/>
      <c r="I72" s="102"/>
      <c r="J72" s="102"/>
      <c r="K72" s="102"/>
      <c r="L72" s="111"/>
      <c r="M72" s="112" t="s">
        <v>25</v>
      </c>
      <c r="N72" s="112"/>
      <c r="O72" s="257"/>
      <c r="P72" s="198">
        <v>5</v>
      </c>
      <c r="Q72" s="198">
        <v>3</v>
      </c>
      <c r="R72" s="12" t="s">
        <v>7</v>
      </c>
      <c r="S72" s="11" t="s">
        <v>24</v>
      </c>
      <c r="T72" s="52">
        <v>2</v>
      </c>
      <c r="U72" s="10">
        <v>90037</v>
      </c>
      <c r="V72" s="233">
        <v>240</v>
      </c>
      <c r="W72" s="231"/>
      <c r="X72" s="241">
        <v>50000</v>
      </c>
      <c r="Y72" s="241">
        <v>50000</v>
      </c>
      <c r="Z72" s="394">
        <v>50000</v>
      </c>
    </row>
    <row r="73" spans="1:26" ht="31.5" x14ac:dyDescent="0.25">
      <c r="A73" s="389"/>
      <c r="B73" s="384"/>
      <c r="C73" s="110"/>
      <c r="D73" s="135"/>
      <c r="E73" s="135"/>
      <c r="F73" s="109"/>
      <c r="G73" s="102"/>
      <c r="H73" s="102"/>
      <c r="I73" s="102"/>
      <c r="J73" s="102"/>
      <c r="K73" s="102"/>
      <c r="L73" s="111"/>
      <c r="M73" s="112" t="s">
        <v>108</v>
      </c>
      <c r="N73" s="112"/>
      <c r="O73" s="257"/>
      <c r="P73" s="316"/>
      <c r="Q73" s="316"/>
      <c r="R73" s="12" t="s">
        <v>7</v>
      </c>
      <c r="S73" s="11" t="s">
        <v>24</v>
      </c>
      <c r="T73" s="52">
        <v>4</v>
      </c>
      <c r="U73" s="10">
        <v>0</v>
      </c>
      <c r="V73" s="233"/>
      <c r="W73" s="231"/>
      <c r="X73" s="241">
        <f>X76</f>
        <v>350000</v>
      </c>
      <c r="Y73" s="241">
        <f t="shared" ref="Y73:Z73" si="25">Y76</f>
        <v>100000</v>
      </c>
      <c r="Z73" s="394">
        <f t="shared" si="25"/>
        <v>200000</v>
      </c>
    </row>
    <row r="74" spans="1:26" ht="15.75" x14ac:dyDescent="0.25">
      <c r="A74" s="389"/>
      <c r="B74" s="384"/>
      <c r="C74" s="110"/>
      <c r="D74" s="135"/>
      <c r="E74" s="135"/>
      <c r="F74" s="109"/>
      <c r="G74" s="102"/>
      <c r="H74" s="102"/>
      <c r="I74" s="102"/>
      <c r="J74" s="102"/>
      <c r="K74" s="102"/>
      <c r="L74" s="111"/>
      <c r="M74" s="112" t="s">
        <v>109</v>
      </c>
      <c r="N74" s="112"/>
      <c r="O74" s="257"/>
      <c r="P74" s="316"/>
      <c r="Q74" s="316"/>
      <c r="R74" s="12" t="s">
        <v>7</v>
      </c>
      <c r="S74" s="11" t="s">
        <v>24</v>
      </c>
      <c r="T74" s="52">
        <v>4</v>
      </c>
      <c r="U74" s="10">
        <v>90039</v>
      </c>
      <c r="V74" s="233"/>
      <c r="W74" s="231"/>
      <c r="X74" s="241">
        <f>X76</f>
        <v>350000</v>
      </c>
      <c r="Y74" s="241">
        <f t="shared" ref="Y74:Z74" si="26">Y76</f>
        <v>100000</v>
      </c>
      <c r="Z74" s="394">
        <f t="shared" si="26"/>
        <v>200000</v>
      </c>
    </row>
    <row r="75" spans="1:26" ht="15.75" x14ac:dyDescent="0.25">
      <c r="A75" s="389"/>
      <c r="B75" s="384"/>
      <c r="C75" s="110"/>
      <c r="D75" s="135"/>
      <c r="E75" s="135"/>
      <c r="F75" s="109"/>
      <c r="G75" s="102"/>
      <c r="H75" s="102"/>
      <c r="I75" s="102"/>
      <c r="J75" s="102"/>
      <c r="K75" s="102"/>
      <c r="L75" s="111"/>
      <c r="M75" s="112" t="s">
        <v>33</v>
      </c>
      <c r="N75" s="112"/>
      <c r="O75" s="257"/>
      <c r="P75" s="316">
        <v>5</v>
      </c>
      <c r="Q75" s="316">
        <v>3</v>
      </c>
      <c r="R75" s="12" t="s">
        <v>7</v>
      </c>
      <c r="S75" s="11" t="s">
        <v>24</v>
      </c>
      <c r="T75" s="52">
        <v>4</v>
      </c>
      <c r="U75" s="10">
        <v>90039</v>
      </c>
      <c r="V75" s="233"/>
      <c r="W75" s="231"/>
      <c r="X75" s="241">
        <f>X76</f>
        <v>350000</v>
      </c>
      <c r="Y75" s="241">
        <f t="shared" ref="Y75:Z75" si="27">Y76</f>
        <v>100000</v>
      </c>
      <c r="Z75" s="394">
        <f t="shared" si="27"/>
        <v>200000</v>
      </c>
    </row>
    <row r="76" spans="1:26" ht="31.5" x14ac:dyDescent="0.25">
      <c r="A76" s="389"/>
      <c r="B76" s="384"/>
      <c r="C76" s="110"/>
      <c r="D76" s="135"/>
      <c r="E76" s="135"/>
      <c r="F76" s="109"/>
      <c r="G76" s="102"/>
      <c r="H76" s="102"/>
      <c r="I76" s="102"/>
      <c r="J76" s="102"/>
      <c r="K76" s="102"/>
      <c r="L76" s="111"/>
      <c r="M76" s="112" t="s">
        <v>25</v>
      </c>
      <c r="N76" s="112"/>
      <c r="O76" s="257"/>
      <c r="P76" s="316">
        <v>5</v>
      </c>
      <c r="Q76" s="316">
        <v>3</v>
      </c>
      <c r="R76" s="198" t="s">
        <v>7</v>
      </c>
      <c r="S76" s="8" t="s">
        <v>24</v>
      </c>
      <c r="T76" s="7">
        <v>4</v>
      </c>
      <c r="U76" s="48">
        <v>90039</v>
      </c>
      <c r="V76" s="233">
        <v>240</v>
      </c>
      <c r="W76" s="231"/>
      <c r="X76" s="241">
        <v>350000</v>
      </c>
      <c r="Y76" s="241">
        <v>100000</v>
      </c>
      <c r="Z76" s="394">
        <v>200000</v>
      </c>
    </row>
    <row r="77" spans="1:26" ht="68.25" customHeight="1" x14ac:dyDescent="0.25">
      <c r="A77" s="389"/>
      <c r="B77" s="384"/>
      <c r="C77" s="117"/>
      <c r="D77" s="344" t="s">
        <v>145</v>
      </c>
      <c r="E77" s="345"/>
      <c r="F77" s="345"/>
      <c r="G77" s="345"/>
      <c r="H77" s="345"/>
      <c r="I77" s="345"/>
      <c r="J77" s="345"/>
      <c r="K77" s="345"/>
      <c r="L77" s="345"/>
      <c r="M77" s="345"/>
      <c r="N77" s="346"/>
      <c r="O77" s="98" t="s">
        <v>71</v>
      </c>
      <c r="P77" s="31" t="s">
        <v>1</v>
      </c>
      <c r="Q77" s="196" t="s">
        <v>1</v>
      </c>
      <c r="R77" s="196" t="s">
        <v>64</v>
      </c>
      <c r="S77" s="49" t="s">
        <v>5</v>
      </c>
      <c r="T77" s="197" t="s">
        <v>4</v>
      </c>
      <c r="U77" s="58" t="s">
        <v>3</v>
      </c>
      <c r="V77" s="264" t="s">
        <v>1</v>
      </c>
      <c r="W77" s="238"/>
      <c r="X77" s="258">
        <f>X78+X81+X98+X101</f>
        <v>6140115</v>
      </c>
      <c r="Y77" s="424">
        <f>Y78+Y81+Y98+Y101</f>
        <v>5613736</v>
      </c>
      <c r="Z77" s="392">
        <f>Z78+Z81+Z98+Z101</f>
        <v>5109076.09</v>
      </c>
    </row>
    <row r="78" spans="1:26" ht="15.75" x14ac:dyDescent="0.25">
      <c r="A78" s="389"/>
      <c r="B78" s="384"/>
      <c r="C78" s="117"/>
      <c r="D78" s="326"/>
      <c r="E78" s="327"/>
      <c r="F78" s="320"/>
      <c r="G78" s="265"/>
      <c r="H78" s="265"/>
      <c r="I78" s="265"/>
      <c r="J78" s="265"/>
      <c r="K78" s="265"/>
      <c r="L78" s="265"/>
      <c r="M78" s="266" t="s">
        <v>152</v>
      </c>
      <c r="N78" s="263"/>
      <c r="O78" s="98"/>
      <c r="P78" s="31"/>
      <c r="Q78" s="31"/>
      <c r="R78" s="198" t="s">
        <v>64</v>
      </c>
      <c r="S78" s="8" t="s">
        <v>5</v>
      </c>
      <c r="T78" s="7">
        <v>0</v>
      </c>
      <c r="U78" s="48" t="s">
        <v>3</v>
      </c>
      <c r="V78" s="230"/>
      <c r="W78" s="238"/>
      <c r="X78" s="239">
        <f>X79</f>
        <v>839215</v>
      </c>
      <c r="Y78" s="421">
        <f t="shared" ref="Y78:Z79" si="28">Y79</f>
        <v>839215</v>
      </c>
      <c r="Z78" s="393">
        <f t="shared" si="28"/>
        <v>839215</v>
      </c>
    </row>
    <row r="79" spans="1:26" ht="31.5" x14ac:dyDescent="0.25">
      <c r="A79" s="389"/>
      <c r="B79" s="384"/>
      <c r="C79" s="117"/>
      <c r="D79" s="326"/>
      <c r="E79" s="327"/>
      <c r="F79" s="320"/>
      <c r="G79" s="265"/>
      <c r="H79" s="265"/>
      <c r="I79" s="265"/>
      <c r="J79" s="265"/>
      <c r="K79" s="265"/>
      <c r="L79" s="265"/>
      <c r="M79" s="266" t="s">
        <v>89</v>
      </c>
      <c r="N79" s="263"/>
      <c r="O79" s="98"/>
      <c r="P79" s="316">
        <v>1</v>
      </c>
      <c r="Q79" s="316">
        <v>2</v>
      </c>
      <c r="R79" s="198" t="s">
        <v>64</v>
      </c>
      <c r="S79" s="8" t="s">
        <v>5</v>
      </c>
      <c r="T79" s="7">
        <v>1</v>
      </c>
      <c r="U79" s="48" t="s">
        <v>3</v>
      </c>
      <c r="V79" s="230"/>
      <c r="W79" s="238"/>
      <c r="X79" s="232">
        <f>X80</f>
        <v>839215</v>
      </c>
      <c r="Y79" s="232">
        <f t="shared" si="28"/>
        <v>839215</v>
      </c>
      <c r="Z79" s="393">
        <f t="shared" si="28"/>
        <v>839215</v>
      </c>
    </row>
    <row r="80" spans="1:26" ht="31.5" x14ac:dyDescent="0.25">
      <c r="A80" s="389"/>
      <c r="B80" s="384"/>
      <c r="C80" s="117"/>
      <c r="D80" s="326"/>
      <c r="E80" s="327"/>
      <c r="F80" s="320"/>
      <c r="G80" s="265"/>
      <c r="H80" s="265"/>
      <c r="I80" s="265"/>
      <c r="J80" s="265"/>
      <c r="K80" s="265"/>
      <c r="L80" s="265"/>
      <c r="M80" s="266" t="s">
        <v>67</v>
      </c>
      <c r="N80" s="263"/>
      <c r="O80" s="98"/>
      <c r="P80" s="316">
        <v>1</v>
      </c>
      <c r="Q80" s="316">
        <v>2</v>
      </c>
      <c r="R80" s="198" t="s">
        <v>64</v>
      </c>
      <c r="S80" s="8" t="s">
        <v>5</v>
      </c>
      <c r="T80" s="7">
        <v>1</v>
      </c>
      <c r="U80" s="48">
        <v>10001</v>
      </c>
      <c r="V80" s="233">
        <v>120</v>
      </c>
      <c r="W80" s="238"/>
      <c r="X80" s="232">
        <v>839215</v>
      </c>
      <c r="Y80" s="232">
        <v>839215</v>
      </c>
      <c r="Z80" s="393">
        <v>839215</v>
      </c>
    </row>
    <row r="81" spans="1:26" ht="33.75" customHeight="1" x14ac:dyDescent="0.25">
      <c r="A81" s="389"/>
      <c r="B81" s="112"/>
      <c r="C81" s="122"/>
      <c r="D81" s="326"/>
      <c r="E81" s="325"/>
      <c r="F81" s="336" t="s">
        <v>86</v>
      </c>
      <c r="G81" s="335"/>
      <c r="H81" s="335"/>
      <c r="I81" s="335"/>
      <c r="J81" s="335"/>
      <c r="K81" s="335"/>
      <c r="L81" s="335"/>
      <c r="M81" s="335"/>
      <c r="N81" s="335"/>
      <c r="O81" s="98" t="s">
        <v>85</v>
      </c>
      <c r="P81" s="12" t="s">
        <v>1</v>
      </c>
      <c r="Q81" s="12" t="s">
        <v>1</v>
      </c>
      <c r="R81" s="12" t="s">
        <v>64</v>
      </c>
      <c r="S81" s="11" t="s">
        <v>5</v>
      </c>
      <c r="T81" s="52">
        <v>0</v>
      </c>
      <c r="U81" s="10" t="s">
        <v>3</v>
      </c>
      <c r="V81" s="237" t="s">
        <v>1</v>
      </c>
      <c r="W81" s="238"/>
      <c r="X81" s="245">
        <f>X82+X94+X97</f>
        <v>4696500</v>
      </c>
      <c r="Y81" s="232">
        <f t="shared" ref="Y81:Z81" si="29">Y82+Y94+Y97</f>
        <v>4671500</v>
      </c>
      <c r="Z81" s="393">
        <f t="shared" si="29"/>
        <v>4162748.09</v>
      </c>
    </row>
    <row r="82" spans="1:26" ht="15.75" x14ac:dyDescent="0.25">
      <c r="A82" s="389"/>
      <c r="B82" s="382"/>
      <c r="C82" s="94"/>
      <c r="D82" s="125"/>
      <c r="E82" s="126"/>
      <c r="F82" s="97"/>
      <c r="G82" s="335" t="s">
        <v>84</v>
      </c>
      <c r="H82" s="335"/>
      <c r="I82" s="335"/>
      <c r="J82" s="335"/>
      <c r="K82" s="335"/>
      <c r="L82" s="335"/>
      <c r="M82" s="335"/>
      <c r="N82" s="335"/>
      <c r="O82" s="98" t="s">
        <v>83</v>
      </c>
      <c r="P82" s="12" t="s">
        <v>1</v>
      </c>
      <c r="Q82" s="12" t="s">
        <v>1</v>
      </c>
      <c r="R82" s="12" t="s">
        <v>64</v>
      </c>
      <c r="S82" s="11" t="s">
        <v>5</v>
      </c>
      <c r="T82" s="52" t="s">
        <v>6</v>
      </c>
      <c r="U82" s="10">
        <v>0</v>
      </c>
      <c r="V82" s="237" t="s">
        <v>1</v>
      </c>
      <c r="W82" s="238"/>
      <c r="X82" s="239">
        <f>X83+X90+X89</f>
        <v>4676500</v>
      </c>
      <c r="Y82" s="421">
        <f t="shared" ref="Y82:Z82" si="30">Y83</f>
        <v>4646500</v>
      </c>
      <c r="Z82" s="393">
        <f t="shared" si="30"/>
        <v>4137748.09</v>
      </c>
    </row>
    <row r="83" spans="1:26" ht="51.75" customHeight="1" x14ac:dyDescent="0.25">
      <c r="A83" s="389"/>
      <c r="B83" s="425" t="s">
        <v>87</v>
      </c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30"/>
      <c r="O83" s="98" t="s">
        <v>83</v>
      </c>
      <c r="P83" s="12">
        <v>1</v>
      </c>
      <c r="Q83" s="12">
        <v>4</v>
      </c>
      <c r="R83" s="12" t="s">
        <v>64</v>
      </c>
      <c r="S83" s="11" t="s">
        <v>5</v>
      </c>
      <c r="T83" s="52" t="s">
        <v>6</v>
      </c>
      <c r="U83" s="10" t="s">
        <v>82</v>
      </c>
      <c r="V83" s="237" t="s">
        <v>1</v>
      </c>
      <c r="W83" s="238"/>
      <c r="X83" s="239">
        <f>X84+X85</f>
        <v>4646500</v>
      </c>
      <c r="Y83" s="421">
        <f>Y84+Y85</f>
        <v>4646500</v>
      </c>
      <c r="Z83" s="393">
        <f>Z84+Z85</f>
        <v>4137748.09</v>
      </c>
    </row>
    <row r="84" spans="1:26" ht="15.75" x14ac:dyDescent="0.25">
      <c r="A84" s="389"/>
      <c r="B84" s="425" t="s">
        <v>67</v>
      </c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30"/>
      <c r="O84" s="98" t="s">
        <v>83</v>
      </c>
      <c r="P84" s="12">
        <v>1</v>
      </c>
      <c r="Q84" s="12">
        <v>4</v>
      </c>
      <c r="R84" s="12" t="s">
        <v>64</v>
      </c>
      <c r="S84" s="11" t="s">
        <v>5</v>
      </c>
      <c r="T84" s="52" t="s">
        <v>6</v>
      </c>
      <c r="U84" s="10" t="s">
        <v>82</v>
      </c>
      <c r="V84" s="237" t="s">
        <v>66</v>
      </c>
      <c r="W84" s="238"/>
      <c r="X84" s="241">
        <v>3471671</v>
      </c>
      <c r="Y84" s="241">
        <v>3471671</v>
      </c>
      <c r="Z84" s="394">
        <v>3471671</v>
      </c>
    </row>
    <row r="85" spans="1:26" ht="15.75" x14ac:dyDescent="0.25">
      <c r="A85" s="389"/>
      <c r="B85" s="425" t="s">
        <v>25</v>
      </c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30"/>
      <c r="O85" s="98" t="s">
        <v>83</v>
      </c>
      <c r="P85" s="198">
        <v>1</v>
      </c>
      <c r="Q85" s="198">
        <v>4</v>
      </c>
      <c r="R85" s="198" t="s">
        <v>64</v>
      </c>
      <c r="S85" s="8" t="s">
        <v>5</v>
      </c>
      <c r="T85" s="7" t="s">
        <v>6</v>
      </c>
      <c r="U85" s="6" t="s">
        <v>82</v>
      </c>
      <c r="V85" s="231" t="s">
        <v>22</v>
      </c>
      <c r="W85" s="238"/>
      <c r="X85" s="241">
        <v>1174829</v>
      </c>
      <c r="Y85" s="241">
        <v>1174829</v>
      </c>
      <c r="Z85" s="394">
        <v>666077.09</v>
      </c>
    </row>
    <row r="86" spans="1:26" ht="47.25" x14ac:dyDescent="0.25">
      <c r="A86" s="389"/>
      <c r="B86" s="426"/>
      <c r="C86" s="110"/>
      <c r="D86" s="110"/>
      <c r="E86" s="110"/>
      <c r="F86" s="321"/>
      <c r="G86" s="321"/>
      <c r="H86" s="321"/>
      <c r="I86" s="321"/>
      <c r="J86" s="321"/>
      <c r="K86" s="321"/>
      <c r="L86" s="321"/>
      <c r="M86" s="112" t="s">
        <v>192</v>
      </c>
      <c r="N86" s="112"/>
      <c r="O86" s="229"/>
      <c r="P86" s="316"/>
      <c r="Q86" s="316"/>
      <c r="R86" s="198">
        <v>86</v>
      </c>
      <c r="S86" s="8">
        <v>0</v>
      </c>
      <c r="T86" s="7">
        <v>1</v>
      </c>
      <c r="U86" s="6">
        <v>0</v>
      </c>
      <c r="V86" s="233"/>
      <c r="W86" s="231"/>
      <c r="X86" s="241">
        <f>X87</f>
        <v>5000</v>
      </c>
      <c r="Y86" s="241">
        <f t="shared" ref="Y86:Z88" si="31">Y87</f>
        <v>0</v>
      </c>
      <c r="Z86" s="394">
        <f t="shared" si="31"/>
        <v>0</v>
      </c>
    </row>
    <row r="87" spans="1:26" ht="47.25" x14ac:dyDescent="0.25">
      <c r="A87" s="389"/>
      <c r="B87" s="426"/>
      <c r="C87" s="110"/>
      <c r="D87" s="110"/>
      <c r="E87" s="110"/>
      <c r="F87" s="321"/>
      <c r="G87" s="321"/>
      <c r="H87" s="321"/>
      <c r="I87" s="321"/>
      <c r="J87" s="321"/>
      <c r="K87" s="321"/>
      <c r="L87" s="321"/>
      <c r="M87" s="112" t="s">
        <v>193</v>
      </c>
      <c r="N87" s="112"/>
      <c r="O87" s="229"/>
      <c r="P87" s="316"/>
      <c r="Q87" s="316"/>
      <c r="R87" s="198">
        <v>86</v>
      </c>
      <c r="S87" s="8">
        <v>0</v>
      </c>
      <c r="T87" s="7">
        <v>1</v>
      </c>
      <c r="U87" s="6">
        <v>40</v>
      </c>
      <c r="V87" s="233"/>
      <c r="W87" s="231"/>
      <c r="X87" s="241">
        <f>X88</f>
        <v>5000</v>
      </c>
      <c r="Y87" s="241">
        <f t="shared" si="31"/>
        <v>0</v>
      </c>
      <c r="Z87" s="394">
        <f t="shared" si="31"/>
        <v>0</v>
      </c>
    </row>
    <row r="88" spans="1:26" ht="47.25" x14ac:dyDescent="0.25">
      <c r="A88" s="389"/>
      <c r="B88" s="426"/>
      <c r="C88" s="110"/>
      <c r="D88" s="110"/>
      <c r="E88" s="110"/>
      <c r="F88" s="321"/>
      <c r="G88" s="321"/>
      <c r="H88" s="321"/>
      <c r="I88" s="321"/>
      <c r="J88" s="321"/>
      <c r="K88" s="321"/>
      <c r="L88" s="321"/>
      <c r="M88" s="112" t="s">
        <v>87</v>
      </c>
      <c r="N88" s="112"/>
      <c r="O88" s="229"/>
      <c r="P88" s="316">
        <v>1</v>
      </c>
      <c r="Q88" s="316">
        <v>4</v>
      </c>
      <c r="R88" s="198">
        <v>86</v>
      </c>
      <c r="S88" s="8">
        <v>0</v>
      </c>
      <c r="T88" s="7">
        <v>1</v>
      </c>
      <c r="U88" s="6">
        <v>40</v>
      </c>
      <c r="V88" s="233"/>
      <c r="W88" s="231"/>
      <c r="X88" s="241">
        <f>X89</f>
        <v>5000</v>
      </c>
      <c r="Y88" s="241">
        <f t="shared" si="31"/>
        <v>0</v>
      </c>
      <c r="Z88" s="394">
        <f t="shared" si="31"/>
        <v>0</v>
      </c>
    </row>
    <row r="89" spans="1:26" ht="15.75" x14ac:dyDescent="0.25">
      <c r="A89" s="389"/>
      <c r="B89" s="426"/>
      <c r="C89" s="110"/>
      <c r="D89" s="110"/>
      <c r="E89" s="110"/>
      <c r="F89" s="321"/>
      <c r="G89" s="321"/>
      <c r="H89" s="321"/>
      <c r="I89" s="321"/>
      <c r="J89" s="321"/>
      <c r="K89" s="321"/>
      <c r="L89" s="321"/>
      <c r="M89" s="112" t="s">
        <v>117</v>
      </c>
      <c r="N89" s="112"/>
      <c r="O89" s="229"/>
      <c r="P89" s="316">
        <v>1</v>
      </c>
      <c r="Q89" s="316">
        <v>4</v>
      </c>
      <c r="R89" s="198">
        <v>86</v>
      </c>
      <c r="S89" s="8">
        <v>0</v>
      </c>
      <c r="T89" s="7">
        <v>1</v>
      </c>
      <c r="U89" s="6">
        <v>40</v>
      </c>
      <c r="V89" s="233">
        <v>540</v>
      </c>
      <c r="W89" s="231"/>
      <c r="X89" s="241">
        <v>5000</v>
      </c>
      <c r="Y89" s="241">
        <v>0</v>
      </c>
      <c r="Z89" s="394">
        <v>0</v>
      </c>
    </row>
    <row r="90" spans="1:26" ht="31.5" x14ac:dyDescent="0.25">
      <c r="A90" s="389"/>
      <c r="B90" s="426"/>
      <c r="C90" s="110"/>
      <c r="D90" s="110"/>
      <c r="E90" s="110"/>
      <c r="F90" s="321"/>
      <c r="G90" s="321"/>
      <c r="H90" s="321"/>
      <c r="I90" s="321"/>
      <c r="J90" s="321"/>
      <c r="K90" s="321"/>
      <c r="L90" s="321"/>
      <c r="M90" s="322" t="s">
        <v>191</v>
      </c>
      <c r="N90" s="322"/>
      <c r="O90" s="98"/>
      <c r="P90" s="198"/>
      <c r="Q90" s="198"/>
      <c r="R90" s="12" t="s">
        <v>64</v>
      </c>
      <c r="S90" s="11" t="s">
        <v>5</v>
      </c>
      <c r="T90" s="52" t="s">
        <v>6</v>
      </c>
      <c r="U90" s="10">
        <v>78888</v>
      </c>
      <c r="V90" s="231"/>
      <c r="W90" s="238"/>
      <c r="X90" s="241">
        <f>X91</f>
        <v>25000</v>
      </c>
      <c r="Y90" s="241">
        <f>Y91</f>
        <v>0</v>
      </c>
      <c r="Z90" s="394">
        <v>0</v>
      </c>
    </row>
    <row r="91" spans="1:26" ht="31.5" x14ac:dyDescent="0.25">
      <c r="A91" s="389"/>
      <c r="B91" s="426"/>
      <c r="C91" s="110"/>
      <c r="D91" s="110"/>
      <c r="E91" s="110"/>
      <c r="F91" s="321"/>
      <c r="G91" s="321"/>
      <c r="H91" s="321"/>
      <c r="I91" s="321"/>
      <c r="J91" s="321"/>
      <c r="K91" s="321"/>
      <c r="L91" s="321"/>
      <c r="M91" s="322" t="s">
        <v>191</v>
      </c>
      <c r="N91" s="322"/>
      <c r="O91" s="98"/>
      <c r="P91" s="198">
        <v>1</v>
      </c>
      <c r="Q91" s="198">
        <v>4</v>
      </c>
      <c r="R91" s="12" t="s">
        <v>64</v>
      </c>
      <c r="S91" s="11" t="s">
        <v>5</v>
      </c>
      <c r="T91" s="52" t="s">
        <v>6</v>
      </c>
      <c r="U91" s="10">
        <v>78888</v>
      </c>
      <c r="V91" s="233">
        <v>120</v>
      </c>
      <c r="W91" s="238"/>
      <c r="X91" s="241">
        <v>25000</v>
      </c>
      <c r="Y91" s="241">
        <v>0</v>
      </c>
      <c r="Z91" s="394">
        <v>0</v>
      </c>
    </row>
    <row r="92" spans="1:26" ht="31.5" x14ac:dyDescent="0.25">
      <c r="A92" s="389"/>
      <c r="B92" s="384"/>
      <c r="C92" s="110"/>
      <c r="D92" s="135"/>
      <c r="E92" s="135"/>
      <c r="F92" s="112"/>
      <c r="G92" s="112"/>
      <c r="H92" s="112"/>
      <c r="I92" s="112"/>
      <c r="J92" s="112"/>
      <c r="K92" s="112"/>
      <c r="L92" s="112"/>
      <c r="M92" s="112" t="s">
        <v>102</v>
      </c>
      <c r="N92" s="112"/>
      <c r="O92" s="257"/>
      <c r="P92" s="316"/>
      <c r="Q92" s="316"/>
      <c r="R92" s="12" t="s">
        <v>64</v>
      </c>
      <c r="S92" s="11" t="s">
        <v>5</v>
      </c>
      <c r="T92" s="52">
        <v>5</v>
      </c>
      <c r="U92" s="10">
        <v>0</v>
      </c>
      <c r="V92" s="231"/>
      <c r="W92" s="231"/>
      <c r="X92" s="241">
        <f>X93</f>
        <v>10000</v>
      </c>
      <c r="Y92" s="241">
        <f t="shared" ref="Y92:Z93" si="32">Y93</f>
        <v>10000</v>
      </c>
      <c r="Z92" s="394">
        <f t="shared" si="32"/>
        <v>10000</v>
      </c>
    </row>
    <row r="93" spans="1:26" ht="15.75" x14ac:dyDescent="0.25">
      <c r="A93" s="389"/>
      <c r="B93" s="384"/>
      <c r="C93" s="110"/>
      <c r="D93" s="135"/>
      <c r="E93" s="135"/>
      <c r="F93" s="112"/>
      <c r="G93" s="112"/>
      <c r="H93" s="112"/>
      <c r="I93" s="112"/>
      <c r="J93" s="112"/>
      <c r="K93" s="112"/>
      <c r="L93" s="112"/>
      <c r="M93" s="112" t="s">
        <v>103</v>
      </c>
      <c r="N93" s="112"/>
      <c r="O93" s="257"/>
      <c r="P93" s="316">
        <v>1</v>
      </c>
      <c r="Q93" s="316">
        <v>4</v>
      </c>
      <c r="R93" s="12" t="s">
        <v>64</v>
      </c>
      <c r="S93" s="11" t="s">
        <v>5</v>
      </c>
      <c r="T93" s="52">
        <v>5</v>
      </c>
      <c r="U93" s="10">
        <v>90007</v>
      </c>
      <c r="V93" s="231"/>
      <c r="W93" s="231"/>
      <c r="X93" s="241">
        <f>X94</f>
        <v>10000</v>
      </c>
      <c r="Y93" s="241">
        <f t="shared" si="32"/>
        <v>10000</v>
      </c>
      <c r="Z93" s="394">
        <f t="shared" si="32"/>
        <v>10000</v>
      </c>
    </row>
    <row r="94" spans="1:26" ht="31.5" x14ac:dyDescent="0.25">
      <c r="A94" s="389"/>
      <c r="B94" s="384"/>
      <c r="C94" s="110"/>
      <c r="D94" s="135"/>
      <c r="E94" s="135"/>
      <c r="F94" s="112"/>
      <c r="G94" s="112"/>
      <c r="H94" s="112"/>
      <c r="I94" s="112"/>
      <c r="J94" s="112"/>
      <c r="K94" s="112"/>
      <c r="L94" s="112"/>
      <c r="M94" s="112" t="s">
        <v>25</v>
      </c>
      <c r="N94" s="112"/>
      <c r="O94" s="257"/>
      <c r="P94" s="316">
        <v>1</v>
      </c>
      <c r="Q94" s="316">
        <v>4</v>
      </c>
      <c r="R94" s="12" t="s">
        <v>64</v>
      </c>
      <c r="S94" s="11" t="s">
        <v>5</v>
      </c>
      <c r="T94" s="52">
        <v>5</v>
      </c>
      <c r="U94" s="10">
        <v>90007</v>
      </c>
      <c r="V94" s="233">
        <v>240</v>
      </c>
      <c r="W94" s="231"/>
      <c r="X94" s="241">
        <v>10000</v>
      </c>
      <c r="Y94" s="241">
        <v>10000</v>
      </c>
      <c r="Z94" s="394">
        <v>10000</v>
      </c>
    </row>
    <row r="95" spans="1:26" ht="31.5" x14ac:dyDescent="0.25">
      <c r="A95" s="389"/>
      <c r="B95" s="384"/>
      <c r="C95" s="110"/>
      <c r="D95" s="135"/>
      <c r="E95" s="135"/>
      <c r="F95" s="112"/>
      <c r="G95" s="112"/>
      <c r="H95" s="112"/>
      <c r="I95" s="112"/>
      <c r="J95" s="112"/>
      <c r="K95" s="112"/>
      <c r="L95" s="112"/>
      <c r="M95" s="112" t="s">
        <v>104</v>
      </c>
      <c r="N95" s="112"/>
      <c r="O95" s="257"/>
      <c r="P95" s="316"/>
      <c r="Q95" s="316"/>
      <c r="R95" s="12" t="s">
        <v>64</v>
      </c>
      <c r="S95" s="11" t="s">
        <v>5</v>
      </c>
      <c r="T95" s="52">
        <v>6</v>
      </c>
      <c r="U95" s="10">
        <v>0</v>
      </c>
      <c r="V95" s="231"/>
      <c r="W95" s="231"/>
      <c r="X95" s="241">
        <f>X96</f>
        <v>10000</v>
      </c>
      <c r="Y95" s="241">
        <f t="shared" ref="Y95:Z96" si="33">Y96</f>
        <v>15000</v>
      </c>
      <c r="Z95" s="394">
        <f t="shared" si="33"/>
        <v>15000</v>
      </c>
    </row>
    <row r="96" spans="1:26" ht="31.5" x14ac:dyDescent="0.25">
      <c r="A96" s="389"/>
      <c r="B96" s="384"/>
      <c r="C96" s="110"/>
      <c r="D96" s="135"/>
      <c r="E96" s="135"/>
      <c r="F96" s="112"/>
      <c r="G96" s="112"/>
      <c r="H96" s="112"/>
      <c r="I96" s="112"/>
      <c r="J96" s="112"/>
      <c r="K96" s="112"/>
      <c r="L96" s="112"/>
      <c r="M96" s="112" t="s">
        <v>105</v>
      </c>
      <c r="N96" s="112"/>
      <c r="O96" s="257"/>
      <c r="P96" s="316">
        <v>1</v>
      </c>
      <c r="Q96" s="316">
        <v>4</v>
      </c>
      <c r="R96" s="12" t="s">
        <v>64</v>
      </c>
      <c r="S96" s="11" t="s">
        <v>5</v>
      </c>
      <c r="T96" s="52">
        <v>6</v>
      </c>
      <c r="U96" s="10">
        <v>90008</v>
      </c>
      <c r="V96" s="231"/>
      <c r="W96" s="231"/>
      <c r="X96" s="241">
        <f>X97</f>
        <v>10000</v>
      </c>
      <c r="Y96" s="241">
        <f t="shared" si="33"/>
        <v>15000</v>
      </c>
      <c r="Z96" s="394">
        <f t="shared" si="33"/>
        <v>15000</v>
      </c>
    </row>
    <row r="97" spans="1:26" ht="31.5" x14ac:dyDescent="0.25">
      <c r="A97" s="389"/>
      <c r="B97" s="384"/>
      <c r="C97" s="110"/>
      <c r="D97" s="135"/>
      <c r="E97" s="135"/>
      <c r="F97" s="112"/>
      <c r="G97" s="112"/>
      <c r="H97" s="112"/>
      <c r="I97" s="112"/>
      <c r="J97" s="112"/>
      <c r="K97" s="112"/>
      <c r="L97" s="112"/>
      <c r="M97" s="112" t="s">
        <v>25</v>
      </c>
      <c r="N97" s="112"/>
      <c r="O97" s="257"/>
      <c r="P97" s="316">
        <v>1</v>
      </c>
      <c r="Q97" s="316">
        <v>4</v>
      </c>
      <c r="R97" s="12" t="s">
        <v>64</v>
      </c>
      <c r="S97" s="11" t="s">
        <v>5</v>
      </c>
      <c r="T97" s="52">
        <v>6</v>
      </c>
      <c r="U97" s="10">
        <v>90008</v>
      </c>
      <c r="V97" s="233">
        <v>240</v>
      </c>
      <c r="W97" s="231"/>
      <c r="X97" s="241">
        <v>10000</v>
      </c>
      <c r="Y97" s="241">
        <v>15000</v>
      </c>
      <c r="Z97" s="394">
        <v>15000</v>
      </c>
    </row>
    <row r="98" spans="1:26" ht="31.5" x14ac:dyDescent="0.25">
      <c r="A98" s="389"/>
      <c r="B98" s="384"/>
      <c r="C98" s="110"/>
      <c r="D98" s="135"/>
      <c r="E98" s="135"/>
      <c r="F98" s="112"/>
      <c r="G98" s="112"/>
      <c r="H98" s="112"/>
      <c r="I98" s="112"/>
      <c r="J98" s="112"/>
      <c r="K98" s="112"/>
      <c r="L98" s="112"/>
      <c r="M98" s="112" t="s">
        <v>118</v>
      </c>
      <c r="N98" s="112"/>
      <c r="O98" s="229"/>
      <c r="P98" s="316"/>
      <c r="Q98" s="316"/>
      <c r="R98" s="12">
        <v>86</v>
      </c>
      <c r="S98" s="11">
        <v>0</v>
      </c>
      <c r="T98" s="52">
        <v>7</v>
      </c>
      <c r="U98" s="10">
        <v>0</v>
      </c>
      <c r="V98" s="233"/>
      <c r="W98" s="231"/>
      <c r="X98" s="241">
        <f>X99</f>
        <v>502439</v>
      </c>
      <c r="Y98" s="241">
        <v>0</v>
      </c>
      <c r="Z98" s="394">
        <v>0</v>
      </c>
    </row>
    <row r="99" spans="1:26" ht="15.75" x14ac:dyDescent="0.25">
      <c r="A99" s="389"/>
      <c r="B99" s="384"/>
      <c r="C99" s="110"/>
      <c r="D99" s="135"/>
      <c r="E99" s="135"/>
      <c r="F99" s="112"/>
      <c r="G99" s="112"/>
      <c r="H99" s="112"/>
      <c r="I99" s="112"/>
      <c r="J99" s="112"/>
      <c r="K99" s="112"/>
      <c r="L99" s="112"/>
      <c r="M99" s="112" t="s">
        <v>119</v>
      </c>
      <c r="N99" s="112"/>
      <c r="O99" s="229"/>
      <c r="P99" s="316">
        <v>1</v>
      </c>
      <c r="Q99" s="316">
        <v>13</v>
      </c>
      <c r="R99" s="12">
        <v>86</v>
      </c>
      <c r="S99" s="11">
        <v>0</v>
      </c>
      <c r="T99" s="52">
        <v>7</v>
      </c>
      <c r="U99" s="10">
        <v>95555</v>
      </c>
      <c r="V99" s="233"/>
      <c r="W99" s="231"/>
      <c r="X99" s="241">
        <f>X100</f>
        <v>502439</v>
      </c>
      <c r="Y99" s="241">
        <f t="shared" ref="Y99:Z99" si="34">Y100</f>
        <v>0</v>
      </c>
      <c r="Z99" s="394">
        <f t="shared" si="34"/>
        <v>0</v>
      </c>
    </row>
    <row r="100" spans="1:26" ht="15.75" x14ac:dyDescent="0.25">
      <c r="A100" s="389"/>
      <c r="B100" s="384"/>
      <c r="C100" s="110"/>
      <c r="D100" s="135"/>
      <c r="E100" s="135"/>
      <c r="F100" s="112"/>
      <c r="G100" s="112"/>
      <c r="H100" s="112"/>
      <c r="I100" s="112"/>
      <c r="J100" s="112"/>
      <c r="K100" s="112"/>
      <c r="L100" s="112"/>
      <c r="M100" s="112" t="s">
        <v>76</v>
      </c>
      <c r="N100" s="112"/>
      <c r="O100" s="229"/>
      <c r="P100" s="316">
        <v>1</v>
      </c>
      <c r="Q100" s="316">
        <v>13</v>
      </c>
      <c r="R100" s="12">
        <v>86</v>
      </c>
      <c r="S100" s="11">
        <v>0</v>
      </c>
      <c r="T100" s="52">
        <v>7</v>
      </c>
      <c r="U100" s="10">
        <v>95555</v>
      </c>
      <c r="V100" s="233">
        <v>850</v>
      </c>
      <c r="W100" s="231"/>
      <c r="X100" s="241">
        <v>502439</v>
      </c>
      <c r="Y100" s="241">
        <v>0</v>
      </c>
      <c r="Z100" s="394">
        <v>0</v>
      </c>
    </row>
    <row r="101" spans="1:26" ht="30" customHeight="1" x14ac:dyDescent="0.25">
      <c r="A101" s="389"/>
      <c r="B101" s="384"/>
      <c r="C101" s="117"/>
      <c r="D101" s="326"/>
      <c r="E101" s="325"/>
      <c r="F101" s="334" t="s">
        <v>70</v>
      </c>
      <c r="G101" s="334"/>
      <c r="H101" s="334"/>
      <c r="I101" s="334"/>
      <c r="J101" s="334"/>
      <c r="K101" s="334"/>
      <c r="L101" s="334"/>
      <c r="M101" s="334"/>
      <c r="N101" s="334"/>
      <c r="O101" s="229" t="s">
        <v>69</v>
      </c>
      <c r="P101" s="316" t="s">
        <v>1</v>
      </c>
      <c r="Q101" s="316" t="s">
        <v>1</v>
      </c>
      <c r="R101" s="198" t="s">
        <v>64</v>
      </c>
      <c r="S101" s="8" t="s">
        <v>5</v>
      </c>
      <c r="T101" s="7" t="s">
        <v>63</v>
      </c>
      <c r="U101" s="48" t="s">
        <v>3</v>
      </c>
      <c r="V101" s="231" t="s">
        <v>1</v>
      </c>
      <c r="W101" s="231"/>
      <c r="X101" s="241">
        <f t="shared" ref="X101:Z102" si="35">X102</f>
        <v>101961</v>
      </c>
      <c r="Y101" s="241">
        <f t="shared" si="35"/>
        <v>103021</v>
      </c>
      <c r="Z101" s="394">
        <f t="shared" si="35"/>
        <v>107113</v>
      </c>
    </row>
    <row r="102" spans="1:26" ht="36" customHeight="1" x14ac:dyDescent="0.25">
      <c r="A102" s="389"/>
      <c r="B102" s="382"/>
      <c r="C102" s="94"/>
      <c r="D102" s="125"/>
      <c r="E102" s="126"/>
      <c r="F102" s="97"/>
      <c r="G102" s="335" t="s">
        <v>68</v>
      </c>
      <c r="H102" s="335"/>
      <c r="I102" s="335"/>
      <c r="J102" s="335"/>
      <c r="K102" s="335"/>
      <c r="L102" s="335"/>
      <c r="M102" s="335"/>
      <c r="N102" s="335"/>
      <c r="O102" s="98" t="s">
        <v>65</v>
      </c>
      <c r="P102" s="12" t="s">
        <v>1</v>
      </c>
      <c r="Q102" s="12" t="s">
        <v>1</v>
      </c>
      <c r="R102" s="14" t="s">
        <v>64</v>
      </c>
      <c r="S102" s="41" t="s">
        <v>5</v>
      </c>
      <c r="T102" s="40" t="s">
        <v>63</v>
      </c>
      <c r="U102" s="42" t="s">
        <v>62</v>
      </c>
      <c r="V102" s="237" t="s">
        <v>1</v>
      </c>
      <c r="W102" s="238"/>
      <c r="X102" s="241">
        <f t="shared" si="35"/>
        <v>101961</v>
      </c>
      <c r="Y102" s="241">
        <f t="shared" si="35"/>
        <v>103021</v>
      </c>
      <c r="Z102" s="394">
        <f t="shared" si="35"/>
        <v>107113</v>
      </c>
    </row>
    <row r="103" spans="1:26" ht="15.75" x14ac:dyDescent="0.25">
      <c r="A103" s="389"/>
      <c r="B103" s="425" t="s">
        <v>72</v>
      </c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30"/>
      <c r="O103" s="98" t="s">
        <v>65</v>
      </c>
      <c r="P103" s="198">
        <v>2</v>
      </c>
      <c r="Q103" s="198">
        <v>3</v>
      </c>
      <c r="R103" s="198" t="s">
        <v>64</v>
      </c>
      <c r="S103" s="8" t="s">
        <v>5</v>
      </c>
      <c r="T103" s="7" t="s">
        <v>63</v>
      </c>
      <c r="U103" s="6" t="s">
        <v>62</v>
      </c>
      <c r="V103" s="231" t="s">
        <v>1</v>
      </c>
      <c r="W103" s="238"/>
      <c r="X103" s="241">
        <f>X104+X105</f>
        <v>101961</v>
      </c>
      <c r="Y103" s="241">
        <f>Y104+Y105</f>
        <v>103021</v>
      </c>
      <c r="Z103" s="394">
        <f>Z104+Z105</f>
        <v>107113</v>
      </c>
    </row>
    <row r="104" spans="1:26" ht="15.75" x14ac:dyDescent="0.25">
      <c r="A104" s="389"/>
      <c r="B104" s="425" t="s">
        <v>67</v>
      </c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30"/>
      <c r="O104" s="98" t="s">
        <v>65</v>
      </c>
      <c r="P104" s="12">
        <v>2</v>
      </c>
      <c r="Q104" s="12">
        <v>3</v>
      </c>
      <c r="R104" s="12" t="s">
        <v>64</v>
      </c>
      <c r="S104" s="11" t="s">
        <v>5</v>
      </c>
      <c r="T104" s="52" t="s">
        <v>63</v>
      </c>
      <c r="U104" s="10" t="s">
        <v>62</v>
      </c>
      <c r="V104" s="237" t="s">
        <v>66</v>
      </c>
      <c r="W104" s="238"/>
      <c r="X104" s="241">
        <v>91938</v>
      </c>
      <c r="Y104" s="241">
        <v>91938</v>
      </c>
      <c r="Z104" s="394">
        <v>91938</v>
      </c>
    </row>
    <row r="105" spans="1:26" ht="15.75" x14ac:dyDescent="0.25">
      <c r="A105" s="389"/>
      <c r="B105" s="425" t="s">
        <v>25</v>
      </c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30"/>
      <c r="O105" s="98" t="s">
        <v>65</v>
      </c>
      <c r="P105" s="198">
        <v>2</v>
      </c>
      <c r="Q105" s="198">
        <v>3</v>
      </c>
      <c r="R105" s="198" t="s">
        <v>64</v>
      </c>
      <c r="S105" s="8" t="s">
        <v>5</v>
      </c>
      <c r="T105" s="7" t="s">
        <v>63</v>
      </c>
      <c r="U105" s="6" t="s">
        <v>62</v>
      </c>
      <c r="V105" s="231" t="s">
        <v>22</v>
      </c>
      <c r="W105" s="238"/>
      <c r="X105" s="241">
        <v>10023</v>
      </c>
      <c r="Y105" s="241">
        <v>11083</v>
      </c>
      <c r="Z105" s="394">
        <v>15175</v>
      </c>
    </row>
    <row r="106" spans="1:26" ht="16.5" thickBot="1" x14ac:dyDescent="0.3">
      <c r="A106" s="389"/>
      <c r="B106" s="427"/>
      <c r="C106" s="143"/>
      <c r="D106" s="331" t="s">
        <v>2</v>
      </c>
      <c r="E106" s="332"/>
      <c r="F106" s="332"/>
      <c r="G106" s="332"/>
      <c r="H106" s="332"/>
      <c r="I106" s="332"/>
      <c r="J106" s="332"/>
      <c r="K106" s="332"/>
      <c r="L106" s="332"/>
      <c r="M106" s="332"/>
      <c r="N106" s="333"/>
      <c r="O106" s="259" t="s">
        <v>134</v>
      </c>
      <c r="P106" s="145" t="s">
        <v>1</v>
      </c>
      <c r="Q106" s="145" t="s">
        <v>1</v>
      </c>
      <c r="R106" s="145" t="s">
        <v>135</v>
      </c>
      <c r="S106" s="146" t="s">
        <v>5</v>
      </c>
      <c r="T106" s="147" t="s">
        <v>4</v>
      </c>
      <c r="U106" s="148" t="s">
        <v>3</v>
      </c>
      <c r="V106" s="260" t="s">
        <v>1</v>
      </c>
      <c r="W106" s="261"/>
      <c r="X106" s="267">
        <v>0</v>
      </c>
      <c r="Y106" s="267">
        <v>246025.72</v>
      </c>
      <c r="Z106" s="401">
        <v>495836.91</v>
      </c>
    </row>
    <row r="107" spans="1:26" ht="16.5" thickBot="1" x14ac:dyDescent="0.3">
      <c r="A107" s="4"/>
      <c r="B107" s="428"/>
      <c r="C107" s="429"/>
      <c r="D107" s="429"/>
      <c r="E107" s="429"/>
      <c r="F107" s="429"/>
      <c r="G107" s="429"/>
      <c r="H107" s="429"/>
      <c r="I107" s="429"/>
      <c r="J107" s="429"/>
      <c r="K107" s="429"/>
      <c r="L107" s="430"/>
      <c r="M107" s="431" t="s">
        <v>0</v>
      </c>
      <c r="N107" s="432"/>
      <c r="O107" s="432"/>
      <c r="P107" s="431"/>
      <c r="Q107" s="431"/>
      <c r="R107" s="432"/>
      <c r="S107" s="432"/>
      <c r="T107" s="432"/>
      <c r="U107" s="432"/>
      <c r="V107" s="433"/>
      <c r="W107" s="434"/>
      <c r="X107" s="435">
        <f>X16+X27+X41+X77+X106</f>
        <v>11670516.07</v>
      </c>
      <c r="Y107" s="435">
        <f>Y16+Y27+Y41+Y77+Y106</f>
        <v>9672802.4300000016</v>
      </c>
      <c r="Z107" s="402">
        <f>Z16+Z27+Z41+Z77+Z106</f>
        <v>9546390.3200000003</v>
      </c>
    </row>
    <row r="108" spans="1:26" ht="15.75" x14ac:dyDescent="0.2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127"/>
      <c r="O108" s="40"/>
      <c r="P108" s="41"/>
      <c r="Q108" s="40"/>
      <c r="R108" s="42"/>
      <c r="S108" s="40"/>
      <c r="T108" s="40"/>
      <c r="U108" s="270"/>
      <c r="V108" s="270"/>
      <c r="W108" s="271"/>
      <c r="X108" s="271"/>
      <c r="Y108" s="271"/>
    </row>
    <row r="109" spans="1:26" ht="15.75" x14ac:dyDescent="0.2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127"/>
      <c r="O109" s="40"/>
      <c r="P109" s="41"/>
      <c r="Q109" s="40"/>
      <c r="R109" s="42"/>
      <c r="S109" s="40"/>
      <c r="T109" s="40"/>
      <c r="U109" s="270"/>
      <c r="V109" s="270"/>
      <c r="W109" s="271"/>
      <c r="X109" s="271"/>
      <c r="Y109" s="271"/>
    </row>
    <row r="110" spans="1:26" ht="15.75" x14ac:dyDescent="0.2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127"/>
      <c r="O110" s="40"/>
      <c r="P110" s="41"/>
      <c r="Q110" s="40"/>
      <c r="R110" s="42"/>
      <c r="S110" s="40"/>
      <c r="T110" s="40"/>
      <c r="U110" s="270"/>
      <c r="V110" s="270"/>
      <c r="W110" s="271"/>
      <c r="X110" s="271"/>
      <c r="Y110" s="271"/>
    </row>
    <row r="111" spans="1:26" ht="15.75" x14ac:dyDescent="0.25">
      <c r="A111" s="138"/>
      <c r="B111" s="10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127"/>
      <c r="O111" s="43"/>
      <c r="P111" s="44"/>
      <c r="Q111" s="43"/>
      <c r="R111" s="45"/>
      <c r="S111" s="43"/>
      <c r="T111" s="43"/>
      <c r="U111" s="272"/>
      <c r="V111" s="270"/>
      <c r="W111" s="273"/>
      <c r="X111" s="273"/>
      <c r="Y111" s="273"/>
    </row>
    <row r="112" spans="1:26" ht="15.75" x14ac:dyDescent="0.25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5"/>
      <c r="M112" s="276"/>
      <c r="N112" s="277"/>
      <c r="O112" s="277"/>
      <c r="P112" s="277"/>
      <c r="Q112" s="277"/>
      <c r="R112" s="277"/>
      <c r="S112" s="276"/>
      <c r="T112" s="276"/>
      <c r="U112" s="278"/>
      <c r="V112" s="278"/>
      <c r="W112" s="271"/>
      <c r="X112" s="271"/>
      <c r="Y112" s="271"/>
    </row>
    <row r="113" spans="1:25" ht="15.75" x14ac:dyDescent="0.25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9"/>
      <c r="M113" s="279"/>
      <c r="N113" s="279"/>
      <c r="O113" s="279"/>
      <c r="P113" s="279"/>
      <c r="Q113" s="279"/>
      <c r="R113" s="279"/>
      <c r="S113" s="279"/>
      <c r="T113" s="279"/>
      <c r="U113" s="280"/>
      <c r="V113" s="280"/>
      <c r="W113" s="281"/>
      <c r="X113" s="281"/>
      <c r="Y113" s="281"/>
    </row>
  </sheetData>
  <mergeCells count="58">
    <mergeCell ref="R15:U15"/>
    <mergeCell ref="D16:N16"/>
    <mergeCell ref="G17:N17"/>
    <mergeCell ref="B18:N18"/>
    <mergeCell ref="G48:N48"/>
    <mergeCell ref="D27:N27"/>
    <mergeCell ref="E33:N33"/>
    <mergeCell ref="D41:N41"/>
    <mergeCell ref="R43:U43"/>
    <mergeCell ref="R44:U44"/>
    <mergeCell ref="R45:U45"/>
    <mergeCell ref="E46:N46"/>
    <mergeCell ref="B49:N49"/>
    <mergeCell ref="B50:N50"/>
    <mergeCell ref="F51:N51"/>
    <mergeCell ref="F47:N47"/>
    <mergeCell ref="B19:N19"/>
    <mergeCell ref="G20:N20"/>
    <mergeCell ref="B21:N21"/>
    <mergeCell ref="B22:N22"/>
    <mergeCell ref="G23:N23"/>
    <mergeCell ref="B24:N24"/>
    <mergeCell ref="F34:N34"/>
    <mergeCell ref="G35:N35"/>
    <mergeCell ref="B36:N36"/>
    <mergeCell ref="B37:N37"/>
    <mergeCell ref="B25:N25"/>
    <mergeCell ref="B26:N26"/>
    <mergeCell ref="R14:U14"/>
    <mergeCell ref="A108:M108"/>
    <mergeCell ref="A109:M109"/>
    <mergeCell ref="A110:M110"/>
    <mergeCell ref="C111:M111"/>
    <mergeCell ref="D77:N77"/>
    <mergeCell ref="F81:N81"/>
    <mergeCell ref="G82:N82"/>
    <mergeCell ref="B83:N83"/>
    <mergeCell ref="G61:N61"/>
    <mergeCell ref="B62:N62"/>
    <mergeCell ref="B63:N63"/>
    <mergeCell ref="E64:N64"/>
    <mergeCell ref="G52:N52"/>
    <mergeCell ref="B53:N53"/>
    <mergeCell ref="B54:N54"/>
    <mergeCell ref="F65:N65"/>
    <mergeCell ref="G66:N66"/>
    <mergeCell ref="B67:N67"/>
    <mergeCell ref="B68:N68"/>
    <mergeCell ref="E59:N59"/>
    <mergeCell ref="F60:N60"/>
    <mergeCell ref="B105:N105"/>
    <mergeCell ref="D106:N106"/>
    <mergeCell ref="B84:N84"/>
    <mergeCell ref="B85:N85"/>
    <mergeCell ref="F101:N101"/>
    <mergeCell ref="G102:N102"/>
    <mergeCell ref="B103:N103"/>
    <mergeCell ref="B104:N104"/>
  </mergeCells>
  <pageMargins left="0.19685039370078741" right="0.19685039370078741" top="0.3" bottom="0.74803149606299213" header="0.2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workbookViewId="0">
      <selection activeCell="P60" sqref="P60"/>
    </sheetView>
  </sheetViews>
  <sheetFormatPr defaultRowHeight="15" x14ac:dyDescent="0.25"/>
  <cols>
    <col min="1" max="1" width="1.7109375" customWidth="1"/>
    <col min="2" max="12" width="0" hidden="1" customWidth="1"/>
    <col min="13" max="13" width="68" customWidth="1"/>
    <col min="14" max="15" width="0" hidden="1" customWidth="1"/>
    <col min="16" max="16" width="4.140625" customWidth="1"/>
    <col min="17" max="17" width="2.5703125" customWidth="1"/>
    <col min="18" max="18" width="4.140625" customWidth="1"/>
    <col min="19" max="19" width="6.85546875" customWidth="1"/>
    <col min="20" max="20" width="5.42578125" customWidth="1"/>
    <col min="21" max="21" width="5.28515625" customWidth="1"/>
    <col min="22" max="22" width="7.7109375" customWidth="1"/>
    <col min="23" max="23" width="0" hidden="1" customWidth="1"/>
    <col min="24" max="24" width="17" customWidth="1"/>
    <col min="25" max="25" width="17.7109375" customWidth="1"/>
    <col min="26" max="26" width="17.5703125" customWidth="1"/>
  </cols>
  <sheetData>
    <row r="1" spans="1:26" ht="11.25" customHeight="1" x14ac:dyDescent="0.25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65"/>
      <c r="W1" s="65"/>
      <c r="X1" s="65"/>
      <c r="Y1" s="66"/>
      <c r="Z1" s="67"/>
    </row>
    <row r="2" spans="1:26" ht="15.75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"/>
      <c r="L2" s="27"/>
      <c r="M2" s="27"/>
      <c r="N2" s="27"/>
      <c r="O2" s="27"/>
      <c r="P2" s="27"/>
      <c r="Q2" s="27"/>
      <c r="R2" s="27"/>
      <c r="S2" s="27"/>
      <c r="T2" s="27"/>
      <c r="U2" s="27"/>
      <c r="V2" s="67"/>
      <c r="W2" s="65"/>
      <c r="X2" s="68" t="s">
        <v>147</v>
      </c>
      <c r="Y2" s="66"/>
      <c r="Z2" s="67"/>
    </row>
    <row r="3" spans="1:26" ht="15.75" x14ac:dyDescent="0.25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67"/>
      <c r="W3" s="65"/>
      <c r="X3" s="68" t="s">
        <v>100</v>
      </c>
      <c r="Y3" s="66"/>
      <c r="Z3" s="67"/>
    </row>
    <row r="4" spans="1:26" ht="15.75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67"/>
      <c r="W4" s="65"/>
      <c r="X4" s="68" t="s">
        <v>99</v>
      </c>
      <c r="Y4" s="66"/>
      <c r="Z4" s="69"/>
    </row>
    <row r="5" spans="1:26" ht="15.75" x14ac:dyDescent="0.2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2"/>
      <c r="Q5" s="29"/>
      <c r="R5" s="30"/>
      <c r="S5" s="29"/>
      <c r="T5" s="29"/>
      <c r="U5" s="29"/>
      <c r="V5" s="67"/>
      <c r="W5" s="70"/>
      <c r="X5" s="68" t="s">
        <v>112</v>
      </c>
      <c r="Y5" s="71"/>
      <c r="Z5" s="72"/>
    </row>
    <row r="6" spans="1:26" ht="15.75" x14ac:dyDescent="0.25">
      <c r="A6" s="2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"/>
      <c r="O6" s="4"/>
      <c r="P6" s="2"/>
      <c r="Q6" s="29"/>
      <c r="R6" s="30"/>
      <c r="S6" s="29"/>
      <c r="T6" s="29"/>
      <c r="U6" s="29"/>
      <c r="V6" s="67"/>
      <c r="W6" s="70"/>
      <c r="X6" s="68" t="s">
        <v>123</v>
      </c>
      <c r="Y6" s="71"/>
      <c r="Z6" s="72"/>
    </row>
    <row r="7" spans="1:26" ht="15.75" x14ac:dyDescent="0.25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4"/>
      <c r="O7" s="4"/>
      <c r="P7" s="2"/>
      <c r="Q7" s="29"/>
      <c r="R7" s="30"/>
      <c r="S7" s="29"/>
      <c r="T7" s="29"/>
      <c r="U7" s="29"/>
      <c r="V7" s="67"/>
      <c r="W7" s="70"/>
      <c r="X7" s="68" t="s">
        <v>124</v>
      </c>
      <c r="Y7" s="71"/>
      <c r="Z7" s="72"/>
    </row>
    <row r="8" spans="1:26" ht="18" customHeight="1" x14ac:dyDescent="0.25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67"/>
      <c r="W8" s="65"/>
      <c r="X8" s="68" t="s">
        <v>194</v>
      </c>
      <c r="Y8" s="66"/>
      <c r="Z8" s="67"/>
    </row>
    <row r="9" spans="1:26" hidden="1" x14ac:dyDescent="0.25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65"/>
      <c r="W9" s="65"/>
      <c r="X9" s="65"/>
      <c r="Y9" s="66"/>
      <c r="Z9" s="69"/>
    </row>
    <row r="10" spans="1:26" x14ac:dyDescent="0.2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73"/>
      <c r="W10" s="73"/>
      <c r="X10" s="73"/>
      <c r="Y10" s="73"/>
      <c r="Z10" s="73"/>
    </row>
    <row r="11" spans="1:26" ht="15.75" x14ac:dyDescent="0.25">
      <c r="A11" s="26" t="s">
        <v>138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72"/>
      <c r="W11" s="72"/>
      <c r="X11" s="72"/>
      <c r="Y11" s="72"/>
      <c r="Z11" s="72"/>
    </row>
    <row r="12" spans="1:26" ht="15.75" x14ac:dyDescent="0.25">
      <c r="A12" s="7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4"/>
      <c r="N12" s="25"/>
      <c r="O12" s="25"/>
      <c r="P12" s="75" t="s">
        <v>125</v>
      </c>
      <c r="Q12" s="25"/>
      <c r="R12" s="25"/>
      <c r="S12" s="25"/>
      <c r="T12" s="25"/>
      <c r="U12" s="25"/>
      <c r="V12" s="72"/>
      <c r="W12" s="72"/>
      <c r="X12" s="72"/>
      <c r="Y12" s="72"/>
      <c r="Z12" s="72"/>
    </row>
    <row r="13" spans="1:26" ht="15.75" x14ac:dyDescent="0.25">
      <c r="A13" s="26" t="s">
        <v>139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72"/>
      <c r="W13" s="72"/>
      <c r="X13" s="72"/>
      <c r="Y13" s="72"/>
      <c r="Z13" s="72"/>
    </row>
    <row r="14" spans="1:26" ht="15.75" x14ac:dyDescent="0.25">
      <c r="A14" s="2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75" t="s">
        <v>126</v>
      </c>
      <c r="Q14" s="25"/>
      <c r="R14" s="25"/>
      <c r="S14" s="25"/>
      <c r="T14" s="25"/>
      <c r="U14" s="25"/>
      <c r="V14" s="72"/>
      <c r="W14" s="72"/>
      <c r="X14" s="72"/>
      <c r="Y14" s="72"/>
      <c r="Z14" s="72"/>
    </row>
    <row r="15" spans="1:26" ht="15.75" x14ac:dyDescent="0.25">
      <c r="A15" s="24" t="s">
        <v>137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1"/>
      <c r="Q15" s="21"/>
      <c r="R15" s="21"/>
      <c r="S15" s="21"/>
      <c r="T15" s="21"/>
      <c r="U15" s="21"/>
      <c r="V15" s="73"/>
      <c r="W15" s="73"/>
      <c r="X15" s="73"/>
      <c r="Y15" s="73"/>
      <c r="Z15" s="73"/>
    </row>
    <row r="16" spans="1:26" ht="15.75" x14ac:dyDescent="0.25">
      <c r="A16" s="24" t="s">
        <v>183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76"/>
      <c r="W16" s="76"/>
      <c r="X16" s="76"/>
      <c r="Y16" s="77"/>
      <c r="Z16" s="72"/>
    </row>
    <row r="17" spans="1:26" ht="4.5" customHeight="1" x14ac:dyDescent="0.25">
      <c r="A17" s="16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76"/>
      <c r="W17" s="76"/>
      <c r="X17" s="76"/>
      <c r="Y17" s="77"/>
      <c r="Z17" s="72"/>
    </row>
    <row r="18" spans="1:26" ht="15.75" thickBot="1" x14ac:dyDescent="0.3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76"/>
      <c r="W18" s="76"/>
      <c r="X18" s="76"/>
      <c r="Y18" s="78"/>
      <c r="Z18" s="79" t="s">
        <v>98</v>
      </c>
    </row>
    <row r="19" spans="1:26" ht="15.75" thickBot="1" x14ac:dyDescent="0.3">
      <c r="A19" s="5"/>
      <c r="B19" s="19"/>
      <c r="C19" s="19"/>
      <c r="D19" s="19"/>
      <c r="E19" s="19"/>
      <c r="F19" s="19"/>
      <c r="G19" s="19"/>
      <c r="H19" s="19"/>
      <c r="I19" s="19"/>
      <c r="J19" s="19"/>
      <c r="K19" s="18"/>
      <c r="L19" s="18"/>
      <c r="M19" s="64" t="s">
        <v>97</v>
      </c>
      <c r="N19" s="16" t="s">
        <v>96</v>
      </c>
      <c r="O19" s="17" t="s">
        <v>93</v>
      </c>
      <c r="P19" s="341" t="s">
        <v>92</v>
      </c>
      <c r="Q19" s="341"/>
      <c r="R19" s="341"/>
      <c r="S19" s="341"/>
      <c r="T19" s="16" t="s">
        <v>95</v>
      </c>
      <c r="U19" s="15" t="s">
        <v>94</v>
      </c>
      <c r="V19" s="80" t="s">
        <v>91</v>
      </c>
      <c r="W19" s="81" t="s">
        <v>90</v>
      </c>
      <c r="X19" s="81" t="s">
        <v>113</v>
      </c>
      <c r="Y19" s="82" t="s">
        <v>114</v>
      </c>
      <c r="Z19" s="83" t="s">
        <v>185</v>
      </c>
    </row>
    <row r="20" spans="1:26" ht="15.75" thickBot="1" x14ac:dyDescent="0.3">
      <c r="A20" s="170"/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85"/>
      <c r="M20" s="86">
        <v>1</v>
      </c>
      <c r="N20" s="87">
        <v>2</v>
      </c>
      <c r="O20" s="88">
        <v>5</v>
      </c>
      <c r="P20" s="377">
        <v>2</v>
      </c>
      <c r="Q20" s="377"/>
      <c r="R20" s="377"/>
      <c r="S20" s="377"/>
      <c r="T20" s="87">
        <v>3</v>
      </c>
      <c r="U20" s="86">
        <v>4</v>
      </c>
      <c r="V20" s="89">
        <v>5</v>
      </c>
      <c r="W20" s="90">
        <v>7</v>
      </c>
      <c r="X20" s="90">
        <v>6</v>
      </c>
      <c r="Y20" s="90">
        <v>7</v>
      </c>
      <c r="Z20" s="90">
        <v>8</v>
      </c>
    </row>
    <row r="21" spans="1:26" ht="16.5" thickBot="1" x14ac:dyDescent="0.3">
      <c r="A21" s="9"/>
      <c r="B21" s="91"/>
      <c r="C21" s="92"/>
      <c r="D21" s="378" t="s">
        <v>61</v>
      </c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188" t="s">
        <v>60</v>
      </c>
      <c r="P21" s="189" t="s">
        <v>59</v>
      </c>
      <c r="Q21" s="190" t="s">
        <v>5</v>
      </c>
      <c r="R21" s="191" t="s">
        <v>4</v>
      </c>
      <c r="S21" s="192" t="s">
        <v>3</v>
      </c>
      <c r="T21" s="189" t="s">
        <v>1</v>
      </c>
      <c r="U21" s="189" t="s">
        <v>1</v>
      </c>
      <c r="V21" s="193" t="s">
        <v>1</v>
      </c>
      <c r="W21" s="194"/>
      <c r="X21" s="195">
        <f>X22+X25+X28</f>
        <v>219646</v>
      </c>
      <c r="Y21" s="195">
        <f t="shared" ref="Y21:Z21" si="0">Y22+Y25+Y28</f>
        <v>78059.28</v>
      </c>
      <c r="Z21" s="305">
        <f t="shared" si="0"/>
        <v>0</v>
      </c>
    </row>
    <row r="22" spans="1:26" ht="39" customHeight="1" x14ac:dyDescent="0.25">
      <c r="A22" s="9"/>
      <c r="B22" s="93"/>
      <c r="C22" s="94"/>
      <c r="D22" s="95"/>
      <c r="E22" s="96"/>
      <c r="F22" s="97"/>
      <c r="G22" s="368" t="s">
        <v>127</v>
      </c>
      <c r="H22" s="369"/>
      <c r="I22" s="369"/>
      <c r="J22" s="369"/>
      <c r="K22" s="369"/>
      <c r="L22" s="369"/>
      <c r="M22" s="369"/>
      <c r="N22" s="370"/>
      <c r="O22" s="120" t="s">
        <v>88</v>
      </c>
      <c r="P22" s="14" t="s">
        <v>59</v>
      </c>
      <c r="Q22" s="41" t="s">
        <v>5</v>
      </c>
      <c r="R22" s="40" t="s">
        <v>4</v>
      </c>
      <c r="S22" s="42">
        <v>61002</v>
      </c>
      <c r="T22" s="14" t="s">
        <v>1</v>
      </c>
      <c r="U22" s="14" t="s">
        <v>1</v>
      </c>
      <c r="V22" s="104" t="s">
        <v>1</v>
      </c>
      <c r="W22" s="116"/>
      <c r="X22" s="199">
        <f t="shared" ref="X22:Z23" si="1">X23</f>
        <v>28500</v>
      </c>
      <c r="Y22" s="199">
        <f t="shared" si="1"/>
        <v>0</v>
      </c>
      <c r="Z22" s="209">
        <f t="shared" si="1"/>
        <v>0</v>
      </c>
    </row>
    <row r="23" spans="1:26" ht="34.5" customHeight="1" x14ac:dyDescent="0.25">
      <c r="A23" s="9"/>
      <c r="B23" s="328" t="s">
        <v>115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30"/>
      <c r="O23" s="98" t="s">
        <v>88</v>
      </c>
      <c r="P23" s="12" t="s">
        <v>59</v>
      </c>
      <c r="Q23" s="11" t="s">
        <v>5</v>
      </c>
      <c r="R23" s="52" t="s">
        <v>4</v>
      </c>
      <c r="S23" s="10">
        <v>61002</v>
      </c>
      <c r="T23" s="12">
        <v>1</v>
      </c>
      <c r="U23" s="12">
        <v>6</v>
      </c>
      <c r="V23" s="99" t="s">
        <v>1</v>
      </c>
      <c r="W23" s="100"/>
      <c r="X23" s="107">
        <f t="shared" si="1"/>
        <v>28500</v>
      </c>
      <c r="Y23" s="107">
        <f t="shared" si="1"/>
        <v>0</v>
      </c>
      <c r="Z23" s="137">
        <f t="shared" si="1"/>
        <v>0</v>
      </c>
    </row>
    <row r="24" spans="1:26" ht="15.75" x14ac:dyDescent="0.25">
      <c r="A24" s="9"/>
      <c r="B24" s="328" t="s">
        <v>128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30"/>
      <c r="O24" s="98" t="s">
        <v>88</v>
      </c>
      <c r="P24" s="63" t="s">
        <v>59</v>
      </c>
      <c r="Q24" s="8" t="s">
        <v>5</v>
      </c>
      <c r="R24" s="7" t="s">
        <v>4</v>
      </c>
      <c r="S24" s="6">
        <v>61002</v>
      </c>
      <c r="T24" s="63">
        <v>1</v>
      </c>
      <c r="U24" s="63">
        <v>6</v>
      </c>
      <c r="V24" s="101">
        <v>540</v>
      </c>
      <c r="W24" s="100"/>
      <c r="X24" s="114">
        <v>28500</v>
      </c>
      <c r="Y24" s="114">
        <v>0</v>
      </c>
      <c r="Z24" s="108">
        <v>0</v>
      </c>
    </row>
    <row r="25" spans="1:26" ht="15.75" x14ac:dyDescent="0.25">
      <c r="A25" s="9"/>
      <c r="B25" s="102"/>
      <c r="C25" s="103"/>
      <c r="D25" s="95"/>
      <c r="E25" s="96"/>
      <c r="F25" s="97"/>
      <c r="G25" s="348" t="s">
        <v>80</v>
      </c>
      <c r="H25" s="348"/>
      <c r="I25" s="348"/>
      <c r="J25" s="348"/>
      <c r="K25" s="348"/>
      <c r="L25" s="348"/>
      <c r="M25" s="348"/>
      <c r="N25" s="348"/>
      <c r="O25" s="120" t="s">
        <v>79</v>
      </c>
      <c r="P25" s="14" t="s">
        <v>59</v>
      </c>
      <c r="Q25" s="41" t="s">
        <v>5</v>
      </c>
      <c r="R25" s="40" t="s">
        <v>4</v>
      </c>
      <c r="S25" s="42" t="s">
        <v>78</v>
      </c>
      <c r="T25" s="14" t="s">
        <v>1</v>
      </c>
      <c r="U25" s="14" t="s">
        <v>1</v>
      </c>
      <c r="V25" s="104" t="s">
        <v>1</v>
      </c>
      <c r="W25" s="116"/>
      <c r="X25" s="199">
        <f t="shared" ref="X25:Z26" si="2">X26</f>
        <v>3166</v>
      </c>
      <c r="Y25" s="199">
        <f t="shared" si="2"/>
        <v>0</v>
      </c>
      <c r="Z25" s="209">
        <f t="shared" si="2"/>
        <v>0</v>
      </c>
    </row>
    <row r="26" spans="1:26" ht="15.75" x14ac:dyDescent="0.25">
      <c r="A26" s="9"/>
      <c r="B26" s="337" t="s">
        <v>81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98" t="s">
        <v>79</v>
      </c>
      <c r="P26" s="12" t="s">
        <v>59</v>
      </c>
      <c r="Q26" s="11" t="s">
        <v>5</v>
      </c>
      <c r="R26" s="52" t="s">
        <v>4</v>
      </c>
      <c r="S26" s="10" t="s">
        <v>78</v>
      </c>
      <c r="T26" s="12">
        <v>1</v>
      </c>
      <c r="U26" s="12">
        <v>13</v>
      </c>
      <c r="V26" s="99" t="s">
        <v>1</v>
      </c>
      <c r="W26" s="100"/>
      <c r="X26" s="107">
        <f t="shared" si="2"/>
        <v>3166</v>
      </c>
      <c r="Y26" s="107">
        <f t="shared" si="2"/>
        <v>0</v>
      </c>
      <c r="Z26" s="137">
        <f t="shared" si="2"/>
        <v>0</v>
      </c>
    </row>
    <row r="27" spans="1:26" ht="15.75" x14ac:dyDescent="0.25">
      <c r="A27" s="9"/>
      <c r="B27" s="338" t="s">
        <v>76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98" t="s">
        <v>79</v>
      </c>
      <c r="P27" s="63" t="s">
        <v>59</v>
      </c>
      <c r="Q27" s="8" t="s">
        <v>5</v>
      </c>
      <c r="R27" s="7" t="s">
        <v>4</v>
      </c>
      <c r="S27" s="6" t="s">
        <v>78</v>
      </c>
      <c r="T27" s="63">
        <v>1</v>
      </c>
      <c r="U27" s="63">
        <v>13</v>
      </c>
      <c r="V27" s="106" t="s">
        <v>73</v>
      </c>
      <c r="W27" s="100"/>
      <c r="X27" s="114">
        <v>3166</v>
      </c>
      <c r="Y27" s="114">
        <v>0</v>
      </c>
      <c r="Z27" s="108">
        <v>0</v>
      </c>
    </row>
    <row r="28" spans="1:26" ht="15.75" x14ac:dyDescent="0.25">
      <c r="A28" s="9"/>
      <c r="B28" s="102"/>
      <c r="C28" s="103"/>
      <c r="D28" s="95"/>
      <c r="E28" s="96"/>
      <c r="F28" s="97"/>
      <c r="G28" s="348" t="s">
        <v>77</v>
      </c>
      <c r="H28" s="348"/>
      <c r="I28" s="348"/>
      <c r="J28" s="348"/>
      <c r="K28" s="348"/>
      <c r="L28" s="348"/>
      <c r="M28" s="348"/>
      <c r="N28" s="348"/>
      <c r="O28" s="98" t="s">
        <v>75</v>
      </c>
      <c r="P28" s="14" t="s">
        <v>59</v>
      </c>
      <c r="Q28" s="41" t="s">
        <v>5</v>
      </c>
      <c r="R28" s="40" t="s">
        <v>4</v>
      </c>
      <c r="S28" s="42" t="s">
        <v>74</v>
      </c>
      <c r="T28" s="14" t="s">
        <v>1</v>
      </c>
      <c r="U28" s="14" t="s">
        <v>1</v>
      </c>
      <c r="V28" s="104" t="s">
        <v>1</v>
      </c>
      <c r="W28" s="100"/>
      <c r="X28" s="199">
        <f>X29</f>
        <v>187980</v>
      </c>
      <c r="Y28" s="199">
        <f t="shared" ref="Y28:Z28" si="3">Y29</f>
        <v>78059.28</v>
      </c>
      <c r="Z28" s="137">
        <f t="shared" si="3"/>
        <v>0</v>
      </c>
    </row>
    <row r="29" spans="1:26" ht="15.75" x14ac:dyDescent="0.25">
      <c r="A29" s="9"/>
      <c r="B29" s="337" t="s">
        <v>81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98" t="s">
        <v>75</v>
      </c>
      <c r="P29" s="12" t="s">
        <v>59</v>
      </c>
      <c r="Q29" s="11" t="s">
        <v>5</v>
      </c>
      <c r="R29" s="52" t="s">
        <v>4</v>
      </c>
      <c r="S29" s="10" t="s">
        <v>74</v>
      </c>
      <c r="T29" s="12">
        <v>1</v>
      </c>
      <c r="U29" s="12">
        <v>13</v>
      </c>
      <c r="V29" s="99" t="s">
        <v>1</v>
      </c>
      <c r="W29" s="100"/>
      <c r="X29" s="107">
        <f>X30+X31</f>
        <v>187980</v>
      </c>
      <c r="Y29" s="107">
        <f t="shared" ref="Y29:Z29" si="4">Y30+Y31</f>
        <v>78059.28</v>
      </c>
      <c r="Z29" s="137">
        <f t="shared" si="4"/>
        <v>0</v>
      </c>
    </row>
    <row r="30" spans="1:26" ht="15.75" x14ac:dyDescent="0.25">
      <c r="A30" s="9"/>
      <c r="B30" s="337" t="s">
        <v>25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98" t="s">
        <v>75</v>
      </c>
      <c r="P30" s="12" t="s">
        <v>59</v>
      </c>
      <c r="Q30" s="11" t="s">
        <v>5</v>
      </c>
      <c r="R30" s="52" t="s">
        <v>4</v>
      </c>
      <c r="S30" s="10" t="s">
        <v>74</v>
      </c>
      <c r="T30" s="12">
        <v>1</v>
      </c>
      <c r="U30" s="12">
        <v>13</v>
      </c>
      <c r="V30" s="99" t="s">
        <v>22</v>
      </c>
      <c r="W30" s="100"/>
      <c r="X30" s="107">
        <v>182980</v>
      </c>
      <c r="Y30" s="107">
        <v>78059.28</v>
      </c>
      <c r="Z30" s="137">
        <v>0</v>
      </c>
    </row>
    <row r="31" spans="1:26" ht="15.75" x14ac:dyDescent="0.25">
      <c r="A31" s="9"/>
      <c r="B31" s="338" t="s">
        <v>76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98" t="s">
        <v>75</v>
      </c>
      <c r="P31" s="63" t="s">
        <v>59</v>
      </c>
      <c r="Q31" s="8" t="s">
        <v>5</v>
      </c>
      <c r="R31" s="7" t="s">
        <v>4</v>
      </c>
      <c r="S31" s="6" t="s">
        <v>74</v>
      </c>
      <c r="T31" s="63">
        <v>1</v>
      </c>
      <c r="U31" s="63">
        <v>13</v>
      </c>
      <c r="V31" s="106" t="s">
        <v>73</v>
      </c>
      <c r="W31" s="100"/>
      <c r="X31" s="114">
        <v>5000</v>
      </c>
      <c r="Y31" s="114">
        <v>0</v>
      </c>
      <c r="Z31" s="108">
        <v>0</v>
      </c>
    </row>
    <row r="32" spans="1:26" ht="36" customHeight="1" x14ac:dyDescent="0.25">
      <c r="A32" s="9"/>
      <c r="B32" s="109"/>
      <c r="C32" s="117"/>
      <c r="D32" s="350" t="s">
        <v>146</v>
      </c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98" t="s">
        <v>20</v>
      </c>
      <c r="P32" s="61" t="s">
        <v>12</v>
      </c>
      <c r="Q32" s="49" t="s">
        <v>5</v>
      </c>
      <c r="R32" s="62" t="s">
        <v>4</v>
      </c>
      <c r="S32" s="50" t="s">
        <v>3</v>
      </c>
      <c r="T32" s="61" t="s">
        <v>1</v>
      </c>
      <c r="U32" s="61" t="s">
        <v>1</v>
      </c>
      <c r="V32" s="118" t="s">
        <v>1</v>
      </c>
      <c r="W32" s="116"/>
      <c r="X32" s="200">
        <f>X37+X38</f>
        <v>1892200</v>
      </c>
      <c r="Y32" s="200">
        <f t="shared" ref="Y32:Z32" si="5">Y37+Y38</f>
        <v>1671200</v>
      </c>
      <c r="Z32" s="201">
        <f t="shared" si="5"/>
        <v>1671200</v>
      </c>
    </row>
    <row r="33" spans="1:26" ht="18.75" customHeight="1" x14ac:dyDescent="0.25">
      <c r="A33" s="9"/>
      <c r="B33" s="109"/>
      <c r="C33" s="117"/>
      <c r="D33" s="168"/>
      <c r="E33" s="167" t="s">
        <v>121</v>
      </c>
      <c r="F33" s="167"/>
      <c r="G33" s="167"/>
      <c r="H33" s="167"/>
      <c r="I33" s="167"/>
      <c r="J33" s="167"/>
      <c r="K33" s="167"/>
      <c r="L33" s="95"/>
      <c r="M33" s="184" t="s">
        <v>121</v>
      </c>
      <c r="N33" s="185"/>
      <c r="O33" s="186"/>
      <c r="P33" s="32">
        <v>81</v>
      </c>
      <c r="Q33" s="38">
        <v>1</v>
      </c>
      <c r="R33" s="37">
        <v>0</v>
      </c>
      <c r="S33" s="39">
        <v>0</v>
      </c>
      <c r="T33" s="14"/>
      <c r="U33" s="14"/>
      <c r="V33" s="176"/>
      <c r="W33" s="129"/>
      <c r="X33" s="202">
        <f>X34</f>
        <v>289200</v>
      </c>
      <c r="Y33" s="203">
        <f t="shared" ref="Y33:Z33" si="6">Y34</f>
        <v>289200</v>
      </c>
      <c r="Z33" s="204">
        <f t="shared" si="6"/>
        <v>289200</v>
      </c>
    </row>
    <row r="34" spans="1:26" ht="21" customHeight="1" x14ac:dyDescent="0.25">
      <c r="A34" s="9"/>
      <c r="B34" s="109"/>
      <c r="C34" s="117"/>
      <c r="D34" s="119"/>
      <c r="E34" s="334" t="s">
        <v>140</v>
      </c>
      <c r="F34" s="336"/>
      <c r="G34" s="336"/>
      <c r="H34" s="336"/>
      <c r="I34" s="336"/>
      <c r="J34" s="336"/>
      <c r="K34" s="336"/>
      <c r="L34" s="336"/>
      <c r="M34" s="336"/>
      <c r="N34" s="336"/>
      <c r="O34" s="98" t="s">
        <v>18</v>
      </c>
      <c r="P34" s="177" t="s">
        <v>12</v>
      </c>
      <c r="Q34" s="178" t="s">
        <v>141</v>
      </c>
      <c r="R34" s="178" t="s">
        <v>6</v>
      </c>
      <c r="S34" s="178" t="s">
        <v>3</v>
      </c>
      <c r="T34" s="63" t="s">
        <v>1</v>
      </c>
      <c r="U34" s="51" t="s">
        <v>1</v>
      </c>
      <c r="V34" s="179" t="s">
        <v>1</v>
      </c>
      <c r="W34" s="100"/>
      <c r="X34" s="108">
        <f>X35</f>
        <v>289200</v>
      </c>
      <c r="Y34" s="114">
        <f>Y35</f>
        <v>289200</v>
      </c>
      <c r="Z34" s="108">
        <f>Z35</f>
        <v>289200</v>
      </c>
    </row>
    <row r="35" spans="1:26" ht="15.75" customHeight="1" x14ac:dyDescent="0.25">
      <c r="A35" s="9"/>
      <c r="B35" s="109"/>
      <c r="C35" s="117"/>
      <c r="D35" s="119"/>
      <c r="E35" s="124"/>
      <c r="F35" s="166"/>
      <c r="G35" s="166"/>
      <c r="H35" s="166"/>
      <c r="I35" s="166"/>
      <c r="J35" s="166"/>
      <c r="K35" s="166"/>
      <c r="L35" s="139"/>
      <c r="M35" s="59" t="s">
        <v>122</v>
      </c>
      <c r="N35" s="180"/>
      <c r="O35" s="98"/>
      <c r="P35" s="181" t="s">
        <v>12</v>
      </c>
      <c r="Q35" s="182" t="s">
        <v>141</v>
      </c>
      <c r="R35" s="182" t="s">
        <v>6</v>
      </c>
      <c r="S35" s="182" t="s">
        <v>142</v>
      </c>
      <c r="T35" s="63"/>
      <c r="U35" s="51"/>
      <c r="V35" s="179"/>
      <c r="W35" s="116"/>
      <c r="X35" s="199">
        <f>X36</f>
        <v>289200</v>
      </c>
      <c r="Y35" s="199">
        <f t="shared" ref="Y35:Z35" si="7">Y36</f>
        <v>289200</v>
      </c>
      <c r="Z35" s="108">
        <f t="shared" si="7"/>
        <v>289200</v>
      </c>
    </row>
    <row r="36" spans="1:26" ht="15.75" x14ac:dyDescent="0.25">
      <c r="A36" s="9"/>
      <c r="B36" s="109"/>
      <c r="C36" s="117"/>
      <c r="D36" s="119"/>
      <c r="E36" s="124"/>
      <c r="F36" s="166"/>
      <c r="G36" s="166"/>
      <c r="H36" s="166"/>
      <c r="I36" s="166"/>
      <c r="J36" s="166"/>
      <c r="K36" s="166"/>
      <c r="L36" s="139"/>
      <c r="M36" s="59" t="s">
        <v>143</v>
      </c>
      <c r="N36" s="180"/>
      <c r="O36" s="98"/>
      <c r="P36" s="181" t="s">
        <v>12</v>
      </c>
      <c r="Q36" s="182" t="s">
        <v>141</v>
      </c>
      <c r="R36" s="182" t="s">
        <v>6</v>
      </c>
      <c r="S36" s="182" t="s">
        <v>142</v>
      </c>
      <c r="T36" s="63">
        <v>8</v>
      </c>
      <c r="U36" s="51">
        <v>1</v>
      </c>
      <c r="V36" s="179"/>
      <c r="W36" s="100"/>
      <c r="X36" s="107">
        <f>X37</f>
        <v>289200</v>
      </c>
      <c r="Y36" s="107">
        <f t="shared" ref="Y36:Z36" si="8">Y37</f>
        <v>289200</v>
      </c>
      <c r="Z36" s="108">
        <f t="shared" si="8"/>
        <v>289200</v>
      </c>
    </row>
    <row r="37" spans="1:26" ht="15.75" x14ac:dyDescent="0.25">
      <c r="A37" s="9"/>
      <c r="B37" s="109"/>
      <c r="C37" s="117"/>
      <c r="D37" s="119"/>
      <c r="E37" s="124"/>
      <c r="F37" s="166"/>
      <c r="G37" s="166"/>
      <c r="H37" s="166"/>
      <c r="I37" s="166"/>
      <c r="J37" s="166"/>
      <c r="K37" s="166"/>
      <c r="L37" s="139"/>
      <c r="M37" s="59" t="s">
        <v>14</v>
      </c>
      <c r="N37" s="180"/>
      <c r="O37" s="98"/>
      <c r="P37" s="181" t="s">
        <v>12</v>
      </c>
      <c r="Q37" s="182" t="s">
        <v>141</v>
      </c>
      <c r="R37" s="182" t="s">
        <v>6</v>
      </c>
      <c r="S37" s="182" t="s">
        <v>142</v>
      </c>
      <c r="T37" s="63">
        <v>8</v>
      </c>
      <c r="U37" s="51">
        <v>1</v>
      </c>
      <c r="V37" s="183">
        <v>610</v>
      </c>
      <c r="W37" s="100"/>
      <c r="X37" s="107">
        <v>289200</v>
      </c>
      <c r="Y37" s="107">
        <v>289200</v>
      </c>
      <c r="Z37" s="137">
        <v>289200</v>
      </c>
    </row>
    <row r="38" spans="1:26" ht="15.75" x14ac:dyDescent="0.25">
      <c r="A38" s="9"/>
      <c r="B38" s="109"/>
      <c r="C38" s="117"/>
      <c r="D38" s="119"/>
      <c r="E38" s="124"/>
      <c r="F38" s="166"/>
      <c r="G38" s="166"/>
      <c r="H38" s="166"/>
      <c r="I38" s="166"/>
      <c r="J38" s="166"/>
      <c r="K38" s="166"/>
      <c r="L38" s="166"/>
      <c r="M38" s="166" t="s">
        <v>19</v>
      </c>
      <c r="N38" s="166"/>
      <c r="O38" s="120"/>
      <c r="P38" s="171" t="s">
        <v>12</v>
      </c>
      <c r="Q38" s="172" t="s">
        <v>11</v>
      </c>
      <c r="R38" s="173" t="s">
        <v>4</v>
      </c>
      <c r="S38" s="174" t="s">
        <v>3</v>
      </c>
      <c r="T38" s="171"/>
      <c r="U38" s="175"/>
      <c r="V38" s="121"/>
      <c r="W38" s="100"/>
      <c r="X38" s="203">
        <f>X39+X43</f>
        <v>1603000</v>
      </c>
      <c r="Y38" s="203">
        <f t="shared" ref="Y38:Z38" si="9">Y39</f>
        <v>1382000</v>
      </c>
      <c r="Z38" s="207">
        <f t="shared" si="9"/>
        <v>1382000</v>
      </c>
    </row>
    <row r="39" spans="1:26" ht="15.75" x14ac:dyDescent="0.25">
      <c r="A39" s="9"/>
      <c r="B39" s="113"/>
      <c r="C39" s="122"/>
      <c r="D39" s="123"/>
      <c r="E39" s="124"/>
      <c r="F39" s="336" t="s">
        <v>17</v>
      </c>
      <c r="G39" s="335"/>
      <c r="H39" s="335"/>
      <c r="I39" s="335"/>
      <c r="J39" s="335"/>
      <c r="K39" s="335"/>
      <c r="L39" s="335"/>
      <c r="M39" s="335"/>
      <c r="N39" s="335"/>
      <c r="O39" s="98" t="s">
        <v>16</v>
      </c>
      <c r="P39" s="12" t="s">
        <v>12</v>
      </c>
      <c r="Q39" s="11" t="s">
        <v>11</v>
      </c>
      <c r="R39" s="52" t="s">
        <v>6</v>
      </c>
      <c r="S39" s="10" t="s">
        <v>3</v>
      </c>
      <c r="T39" s="12" t="s">
        <v>1</v>
      </c>
      <c r="U39" s="12" t="s">
        <v>1</v>
      </c>
      <c r="V39" s="99" t="s">
        <v>1</v>
      </c>
      <c r="W39" s="100"/>
      <c r="X39" s="107">
        <f>X42</f>
        <v>1383000</v>
      </c>
      <c r="Y39" s="107">
        <f t="shared" ref="Y39:Z39" si="10">Y42</f>
        <v>1382000</v>
      </c>
      <c r="Z39" s="137">
        <f t="shared" si="10"/>
        <v>1382000</v>
      </c>
    </row>
    <row r="40" spans="1:26" ht="15.75" x14ac:dyDescent="0.25">
      <c r="A40" s="9"/>
      <c r="B40" s="93"/>
      <c r="C40" s="94"/>
      <c r="D40" s="125"/>
      <c r="E40" s="126"/>
      <c r="F40" s="97"/>
      <c r="G40" s="335" t="s">
        <v>15</v>
      </c>
      <c r="H40" s="335"/>
      <c r="I40" s="335"/>
      <c r="J40" s="335"/>
      <c r="K40" s="335"/>
      <c r="L40" s="335"/>
      <c r="M40" s="335"/>
      <c r="N40" s="335"/>
      <c r="O40" s="98" t="s">
        <v>13</v>
      </c>
      <c r="P40" s="12" t="s">
        <v>12</v>
      </c>
      <c r="Q40" s="11" t="s">
        <v>11</v>
      </c>
      <c r="R40" s="52" t="s">
        <v>6</v>
      </c>
      <c r="S40" s="10" t="s">
        <v>10</v>
      </c>
      <c r="T40" s="12" t="s">
        <v>1</v>
      </c>
      <c r="U40" s="12" t="s">
        <v>1</v>
      </c>
      <c r="V40" s="99" t="s">
        <v>1</v>
      </c>
      <c r="W40" s="100"/>
      <c r="X40" s="107">
        <f t="shared" ref="X40:Z40" si="11">X41</f>
        <v>1383000</v>
      </c>
      <c r="Y40" s="114">
        <f t="shared" si="11"/>
        <v>1382000</v>
      </c>
      <c r="Z40" s="108">
        <f t="shared" si="11"/>
        <v>1382000</v>
      </c>
    </row>
    <row r="41" spans="1:26" ht="15.75" x14ac:dyDescent="0.25">
      <c r="A41" s="9"/>
      <c r="B41" s="337" t="s">
        <v>21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98" t="s">
        <v>13</v>
      </c>
      <c r="P41" s="12" t="s">
        <v>12</v>
      </c>
      <c r="Q41" s="11" t="s">
        <v>11</v>
      </c>
      <c r="R41" s="52" t="s">
        <v>6</v>
      </c>
      <c r="S41" s="10" t="s">
        <v>10</v>
      </c>
      <c r="T41" s="12">
        <v>8</v>
      </c>
      <c r="U41" s="12">
        <v>1</v>
      </c>
      <c r="V41" s="99" t="s">
        <v>1</v>
      </c>
      <c r="W41" s="100"/>
      <c r="X41" s="107">
        <f>X42</f>
        <v>1383000</v>
      </c>
      <c r="Y41" s="107">
        <f>Y42</f>
        <v>1382000</v>
      </c>
      <c r="Z41" s="137">
        <f>Z42</f>
        <v>1382000</v>
      </c>
    </row>
    <row r="42" spans="1:26" ht="15.75" x14ac:dyDescent="0.25">
      <c r="A42" s="9"/>
      <c r="B42" s="338" t="s">
        <v>14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98" t="s">
        <v>13</v>
      </c>
      <c r="P42" s="63" t="s">
        <v>12</v>
      </c>
      <c r="Q42" s="8" t="s">
        <v>11</v>
      </c>
      <c r="R42" s="7" t="s">
        <v>6</v>
      </c>
      <c r="S42" s="6" t="s">
        <v>10</v>
      </c>
      <c r="T42" s="63">
        <v>8</v>
      </c>
      <c r="U42" s="63">
        <v>1</v>
      </c>
      <c r="V42" s="106" t="s">
        <v>9</v>
      </c>
      <c r="W42" s="100"/>
      <c r="X42" s="114">
        <v>1383000</v>
      </c>
      <c r="Y42" s="114">
        <v>1382000</v>
      </c>
      <c r="Z42" s="108">
        <v>1382000</v>
      </c>
    </row>
    <row r="43" spans="1:26" ht="15.75" x14ac:dyDescent="0.25">
      <c r="A43" s="9"/>
      <c r="B43" s="109"/>
      <c r="C43" s="110"/>
      <c r="D43" s="109"/>
      <c r="E43" s="102"/>
      <c r="F43" s="102"/>
      <c r="G43" s="102"/>
      <c r="H43" s="102"/>
      <c r="I43" s="102"/>
      <c r="J43" s="102"/>
      <c r="K43" s="102"/>
      <c r="L43" s="102"/>
      <c r="M43" s="312" t="s">
        <v>21</v>
      </c>
      <c r="N43" s="309"/>
      <c r="O43" s="98"/>
      <c r="P43" s="198">
        <v>81</v>
      </c>
      <c r="Q43" s="8">
        <v>2</v>
      </c>
      <c r="R43" s="7">
        <v>2</v>
      </c>
      <c r="S43" s="6">
        <v>67777</v>
      </c>
      <c r="T43" s="198">
        <v>8</v>
      </c>
      <c r="U43" s="198">
        <v>1</v>
      </c>
      <c r="V43" s="106"/>
      <c r="W43" s="100"/>
      <c r="X43" s="114">
        <f>X44</f>
        <v>220000</v>
      </c>
      <c r="Y43" s="114">
        <v>0</v>
      </c>
      <c r="Z43" s="108">
        <v>0</v>
      </c>
    </row>
    <row r="44" spans="1:26" ht="15.75" x14ac:dyDescent="0.25">
      <c r="A44" s="9"/>
      <c r="B44" s="109"/>
      <c r="C44" s="110"/>
      <c r="D44" s="109"/>
      <c r="E44" s="102"/>
      <c r="F44" s="102"/>
      <c r="G44" s="102"/>
      <c r="H44" s="102"/>
      <c r="I44" s="102"/>
      <c r="J44" s="102"/>
      <c r="K44" s="102"/>
      <c r="L44" s="102"/>
      <c r="M44" s="312" t="s">
        <v>14</v>
      </c>
      <c r="N44" s="309"/>
      <c r="O44" s="98"/>
      <c r="P44" s="198">
        <v>81</v>
      </c>
      <c r="Q44" s="8">
        <v>2</v>
      </c>
      <c r="R44" s="7">
        <v>2</v>
      </c>
      <c r="S44" s="6">
        <v>67777</v>
      </c>
      <c r="T44" s="198">
        <v>8</v>
      </c>
      <c r="U44" s="198">
        <v>1</v>
      </c>
      <c r="V44" s="183">
        <v>610</v>
      </c>
      <c r="W44" s="100"/>
      <c r="X44" s="114">
        <v>220000</v>
      </c>
      <c r="Y44" s="114">
        <v>0</v>
      </c>
      <c r="Z44" s="114">
        <v>0</v>
      </c>
    </row>
    <row r="45" spans="1:26" ht="69" customHeight="1" x14ac:dyDescent="0.25">
      <c r="A45" s="9"/>
      <c r="B45" s="109"/>
      <c r="C45" s="117"/>
      <c r="D45" s="352" t="s">
        <v>144</v>
      </c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127" t="s">
        <v>8</v>
      </c>
      <c r="P45" s="13" t="s">
        <v>7</v>
      </c>
      <c r="Q45" s="44" t="s">
        <v>5</v>
      </c>
      <c r="R45" s="43" t="s">
        <v>4</v>
      </c>
      <c r="S45" s="45" t="s">
        <v>3</v>
      </c>
      <c r="T45" s="13" t="s">
        <v>1</v>
      </c>
      <c r="U45" s="13" t="s">
        <v>1</v>
      </c>
      <c r="V45" s="128" t="s">
        <v>1</v>
      </c>
      <c r="W45" s="129"/>
      <c r="X45" s="205">
        <f>X46+X51+X60+X65</f>
        <v>3418555.07</v>
      </c>
      <c r="Y45" s="205">
        <f>Y46+Y51+Y60+Y65</f>
        <v>2063781.43</v>
      </c>
      <c r="Z45" s="306">
        <f>Z46+Z51+Z60+Z65</f>
        <v>2270277.3199999998</v>
      </c>
    </row>
    <row r="46" spans="1:26" ht="38.25" customHeight="1" x14ac:dyDescent="0.25">
      <c r="A46" s="9"/>
      <c r="B46" s="113"/>
      <c r="C46" s="122"/>
      <c r="D46" s="119"/>
      <c r="E46" s="371" t="s">
        <v>129</v>
      </c>
      <c r="F46" s="372"/>
      <c r="G46" s="372"/>
      <c r="H46" s="372"/>
      <c r="I46" s="372"/>
      <c r="J46" s="372"/>
      <c r="K46" s="372"/>
      <c r="L46" s="372"/>
      <c r="M46" s="372"/>
      <c r="N46" s="373"/>
      <c r="O46" s="98" t="s">
        <v>56</v>
      </c>
      <c r="P46" s="33" t="s">
        <v>7</v>
      </c>
      <c r="Q46" s="35">
        <v>1</v>
      </c>
      <c r="R46" s="34" t="s">
        <v>4</v>
      </c>
      <c r="S46" s="36" t="s">
        <v>3</v>
      </c>
      <c r="T46" s="33" t="s">
        <v>1</v>
      </c>
      <c r="U46" s="33" t="s">
        <v>1</v>
      </c>
      <c r="V46" s="130" t="s">
        <v>1</v>
      </c>
      <c r="W46" s="100"/>
      <c r="X46" s="206">
        <f>X47</f>
        <v>200000</v>
      </c>
      <c r="Y46" s="206">
        <f t="shared" ref="Y46:Z49" si="12">Y47</f>
        <v>150000</v>
      </c>
      <c r="Z46" s="206">
        <f t="shared" si="12"/>
        <v>100000</v>
      </c>
    </row>
    <row r="47" spans="1:26" ht="31.5" x14ac:dyDescent="0.25">
      <c r="A47" s="9"/>
      <c r="B47" s="113"/>
      <c r="C47" s="122"/>
      <c r="D47" s="131"/>
      <c r="E47" s="131"/>
      <c r="F47" s="132"/>
      <c r="G47" s="132"/>
      <c r="H47" s="132"/>
      <c r="I47" s="132"/>
      <c r="J47" s="132"/>
      <c r="K47" s="132"/>
      <c r="L47" s="132"/>
      <c r="M47" s="132" t="s">
        <v>110</v>
      </c>
      <c r="N47" s="132"/>
      <c r="O47" s="98"/>
      <c r="P47" s="12">
        <v>85</v>
      </c>
      <c r="Q47" s="11">
        <v>1</v>
      </c>
      <c r="R47" s="52">
        <v>2</v>
      </c>
      <c r="S47" s="10">
        <v>0</v>
      </c>
      <c r="T47" s="12"/>
      <c r="U47" s="12"/>
      <c r="V47" s="99"/>
      <c r="W47" s="100"/>
      <c r="X47" s="107">
        <f>X48</f>
        <v>200000</v>
      </c>
      <c r="Y47" s="107">
        <f t="shared" si="12"/>
        <v>150000</v>
      </c>
      <c r="Z47" s="137">
        <f t="shared" si="12"/>
        <v>100000</v>
      </c>
    </row>
    <row r="48" spans="1:26" ht="15.75" x14ac:dyDescent="0.25">
      <c r="A48" s="9"/>
      <c r="B48" s="113"/>
      <c r="C48" s="122"/>
      <c r="D48" s="131"/>
      <c r="E48" s="131"/>
      <c r="F48" s="132"/>
      <c r="G48" s="132"/>
      <c r="H48" s="132"/>
      <c r="I48" s="132"/>
      <c r="J48" s="132"/>
      <c r="K48" s="132"/>
      <c r="L48" s="132"/>
      <c r="M48" s="132" t="s">
        <v>111</v>
      </c>
      <c r="N48" s="132"/>
      <c r="O48" s="98"/>
      <c r="P48" s="12">
        <v>85</v>
      </c>
      <c r="Q48" s="11">
        <v>1</v>
      </c>
      <c r="R48" s="52">
        <v>2</v>
      </c>
      <c r="S48" s="10">
        <v>90044</v>
      </c>
      <c r="T48" s="12"/>
      <c r="U48" s="12"/>
      <c r="V48" s="99"/>
      <c r="W48" s="100"/>
      <c r="X48" s="107">
        <f>X49</f>
        <v>200000</v>
      </c>
      <c r="Y48" s="107">
        <f t="shared" si="12"/>
        <v>150000</v>
      </c>
      <c r="Z48" s="137">
        <f t="shared" si="12"/>
        <v>100000</v>
      </c>
    </row>
    <row r="49" spans="1:26" ht="15.75" x14ac:dyDescent="0.25">
      <c r="A49" s="9"/>
      <c r="B49" s="113"/>
      <c r="C49" s="122"/>
      <c r="D49" s="131"/>
      <c r="E49" s="131"/>
      <c r="F49" s="132"/>
      <c r="G49" s="132"/>
      <c r="H49" s="132"/>
      <c r="I49" s="132"/>
      <c r="J49" s="132"/>
      <c r="K49" s="132"/>
      <c r="L49" s="132"/>
      <c r="M49" s="132" t="s">
        <v>43</v>
      </c>
      <c r="N49" s="132"/>
      <c r="O49" s="98"/>
      <c r="P49" s="12">
        <v>85</v>
      </c>
      <c r="Q49" s="11">
        <v>1</v>
      </c>
      <c r="R49" s="52">
        <v>2</v>
      </c>
      <c r="S49" s="10">
        <v>90044</v>
      </c>
      <c r="T49" s="12">
        <v>4</v>
      </c>
      <c r="U49" s="12">
        <v>12</v>
      </c>
      <c r="V49" s="99"/>
      <c r="W49" s="100"/>
      <c r="X49" s="107">
        <f>X50</f>
        <v>200000</v>
      </c>
      <c r="Y49" s="107">
        <f t="shared" si="12"/>
        <v>150000</v>
      </c>
      <c r="Z49" s="108">
        <f t="shared" si="12"/>
        <v>100000</v>
      </c>
    </row>
    <row r="50" spans="1:26" ht="31.5" x14ac:dyDescent="0.25">
      <c r="A50" s="9"/>
      <c r="B50" s="113"/>
      <c r="C50" s="122"/>
      <c r="D50" s="131"/>
      <c r="E50" s="131"/>
      <c r="F50" s="132"/>
      <c r="G50" s="132"/>
      <c r="H50" s="132"/>
      <c r="I50" s="132"/>
      <c r="J50" s="132"/>
      <c r="K50" s="132"/>
      <c r="L50" s="132"/>
      <c r="M50" s="132" t="s">
        <v>25</v>
      </c>
      <c r="N50" s="132"/>
      <c r="O50" s="98"/>
      <c r="P50" s="12">
        <v>85</v>
      </c>
      <c r="Q50" s="11">
        <v>1</v>
      </c>
      <c r="R50" s="52">
        <v>2</v>
      </c>
      <c r="S50" s="10">
        <v>90044</v>
      </c>
      <c r="T50" s="12">
        <v>4</v>
      </c>
      <c r="U50" s="12">
        <v>12</v>
      </c>
      <c r="V50" s="133">
        <v>240</v>
      </c>
      <c r="W50" s="100"/>
      <c r="X50" s="107">
        <v>200000</v>
      </c>
      <c r="Y50" s="107">
        <v>150000</v>
      </c>
      <c r="Z50" s="137">
        <v>100000</v>
      </c>
    </row>
    <row r="51" spans="1:26" ht="15.75" x14ac:dyDescent="0.25">
      <c r="A51" s="9"/>
      <c r="B51" s="113"/>
      <c r="C51" s="122"/>
      <c r="D51" s="119"/>
      <c r="E51" s="124"/>
      <c r="F51" s="134"/>
      <c r="G51" s="134"/>
      <c r="H51" s="134"/>
      <c r="I51" s="134"/>
      <c r="J51" s="134"/>
      <c r="K51" s="134"/>
      <c r="L51" s="134"/>
      <c r="M51" s="134" t="s">
        <v>57</v>
      </c>
      <c r="N51" s="134"/>
      <c r="O51" s="98"/>
      <c r="P51" s="33">
        <v>85</v>
      </c>
      <c r="Q51" s="35">
        <v>2</v>
      </c>
      <c r="R51" s="34">
        <v>0</v>
      </c>
      <c r="S51" s="36">
        <v>0</v>
      </c>
      <c r="T51" s="33"/>
      <c r="U51" s="33"/>
      <c r="V51" s="130"/>
      <c r="W51" s="100"/>
      <c r="X51" s="203">
        <f>X52</f>
        <v>786080.07</v>
      </c>
      <c r="Y51" s="203">
        <f t="shared" ref="Y51:Z51" si="13">Y52</f>
        <v>831306.42999999993</v>
      </c>
      <c r="Z51" s="207">
        <f t="shared" si="13"/>
        <v>887802.32</v>
      </c>
    </row>
    <row r="52" spans="1:26" ht="34.5" customHeight="1" x14ac:dyDescent="0.25">
      <c r="A52" s="9"/>
      <c r="B52" s="113"/>
      <c r="C52" s="122"/>
      <c r="D52" s="123"/>
      <c r="E52" s="124"/>
      <c r="F52" s="365" t="s">
        <v>55</v>
      </c>
      <c r="G52" s="366"/>
      <c r="H52" s="366"/>
      <c r="I52" s="366"/>
      <c r="J52" s="366"/>
      <c r="K52" s="366"/>
      <c r="L52" s="366"/>
      <c r="M52" s="366"/>
      <c r="N52" s="367"/>
      <c r="O52" s="98" t="s">
        <v>54</v>
      </c>
      <c r="P52" s="12" t="s">
        <v>7</v>
      </c>
      <c r="Q52" s="11" t="s">
        <v>11</v>
      </c>
      <c r="R52" s="52" t="s">
        <v>51</v>
      </c>
      <c r="S52" s="10" t="s">
        <v>3</v>
      </c>
      <c r="T52" s="12" t="s">
        <v>1</v>
      </c>
      <c r="U52" s="12" t="s">
        <v>1</v>
      </c>
      <c r="V52" s="99" t="s">
        <v>1</v>
      </c>
      <c r="W52" s="100"/>
      <c r="X52" s="107">
        <f>X53+X56</f>
        <v>786080.07</v>
      </c>
      <c r="Y52" s="107">
        <f t="shared" ref="Y52" si="14">Y53+Y56</f>
        <v>831306.42999999993</v>
      </c>
      <c r="Z52" s="108">
        <f>Z53+Z56</f>
        <v>887802.32</v>
      </c>
    </row>
    <row r="53" spans="1:26" ht="33" customHeight="1" x14ac:dyDescent="0.25">
      <c r="A53" s="9"/>
      <c r="B53" s="93"/>
      <c r="C53" s="94"/>
      <c r="D53" s="125"/>
      <c r="E53" s="126"/>
      <c r="F53" s="97"/>
      <c r="G53" s="365" t="s">
        <v>53</v>
      </c>
      <c r="H53" s="366"/>
      <c r="I53" s="366"/>
      <c r="J53" s="366"/>
      <c r="K53" s="366"/>
      <c r="L53" s="366"/>
      <c r="M53" s="366"/>
      <c r="N53" s="367"/>
      <c r="O53" s="98" t="s">
        <v>52</v>
      </c>
      <c r="P53" s="12" t="s">
        <v>7</v>
      </c>
      <c r="Q53" s="11" t="s">
        <v>11</v>
      </c>
      <c r="R53" s="52" t="s">
        <v>51</v>
      </c>
      <c r="S53" s="10" t="s">
        <v>50</v>
      </c>
      <c r="T53" s="12" t="s">
        <v>1</v>
      </c>
      <c r="U53" s="12" t="s">
        <v>1</v>
      </c>
      <c r="V53" s="99" t="s">
        <v>1</v>
      </c>
      <c r="W53" s="100"/>
      <c r="X53" s="107">
        <f t="shared" ref="X53:Z53" si="15">X54</f>
        <v>200000</v>
      </c>
      <c r="Y53" s="107">
        <f t="shared" si="15"/>
        <v>245226.36</v>
      </c>
      <c r="Z53" s="137">
        <f t="shared" si="15"/>
        <v>301722.25</v>
      </c>
    </row>
    <row r="54" spans="1:26" ht="15.75" x14ac:dyDescent="0.25">
      <c r="A54" s="9"/>
      <c r="B54" s="328" t="s">
        <v>58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30"/>
      <c r="O54" s="98" t="s">
        <v>52</v>
      </c>
      <c r="P54" s="12" t="s">
        <v>7</v>
      </c>
      <c r="Q54" s="11" t="s">
        <v>11</v>
      </c>
      <c r="R54" s="52" t="s">
        <v>51</v>
      </c>
      <c r="S54" s="10" t="s">
        <v>50</v>
      </c>
      <c r="T54" s="12">
        <v>4</v>
      </c>
      <c r="U54" s="12">
        <v>9</v>
      </c>
      <c r="V54" s="99" t="s">
        <v>1</v>
      </c>
      <c r="W54" s="100"/>
      <c r="X54" s="107">
        <f>X55</f>
        <v>200000</v>
      </c>
      <c r="Y54" s="107">
        <f>Y55</f>
        <v>245226.36</v>
      </c>
      <c r="Z54" s="137">
        <f>Z55</f>
        <v>301722.25</v>
      </c>
    </row>
    <row r="55" spans="1:26" ht="15.75" x14ac:dyDescent="0.25">
      <c r="A55" s="9"/>
      <c r="B55" s="328" t="s">
        <v>25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30"/>
      <c r="O55" s="98" t="s">
        <v>52</v>
      </c>
      <c r="P55" s="63" t="s">
        <v>7</v>
      </c>
      <c r="Q55" s="8" t="s">
        <v>11</v>
      </c>
      <c r="R55" s="7" t="s">
        <v>51</v>
      </c>
      <c r="S55" s="6" t="s">
        <v>50</v>
      </c>
      <c r="T55" s="63">
        <v>4</v>
      </c>
      <c r="U55" s="63">
        <v>9</v>
      </c>
      <c r="V55" s="106" t="s">
        <v>22</v>
      </c>
      <c r="W55" s="100"/>
      <c r="X55" s="114">
        <v>200000</v>
      </c>
      <c r="Y55" s="241">
        <v>245226.36</v>
      </c>
      <c r="Z55" s="394">
        <v>301722.25</v>
      </c>
    </row>
    <row r="56" spans="1:26" ht="15.75" x14ac:dyDescent="0.25">
      <c r="A56" s="9"/>
      <c r="B56" s="109"/>
      <c r="C56" s="117"/>
      <c r="D56" s="119"/>
      <c r="E56" s="124"/>
      <c r="F56" s="365" t="s">
        <v>49</v>
      </c>
      <c r="G56" s="366"/>
      <c r="H56" s="366"/>
      <c r="I56" s="366"/>
      <c r="J56" s="366"/>
      <c r="K56" s="366"/>
      <c r="L56" s="366"/>
      <c r="M56" s="366"/>
      <c r="N56" s="367"/>
      <c r="O56" s="98" t="s">
        <v>48</v>
      </c>
      <c r="P56" s="14" t="s">
        <v>7</v>
      </c>
      <c r="Q56" s="41" t="s">
        <v>11</v>
      </c>
      <c r="R56" s="40" t="s">
        <v>45</v>
      </c>
      <c r="S56" s="42" t="s">
        <v>3</v>
      </c>
      <c r="T56" s="14" t="s">
        <v>1</v>
      </c>
      <c r="U56" s="14" t="s">
        <v>1</v>
      </c>
      <c r="V56" s="104" t="s">
        <v>1</v>
      </c>
      <c r="W56" s="100"/>
      <c r="X56" s="107">
        <f t="shared" ref="X56:Z57" si="16">X57</f>
        <v>586080.06999999995</v>
      </c>
      <c r="Y56" s="107">
        <f t="shared" si="16"/>
        <v>586080.06999999995</v>
      </c>
      <c r="Z56" s="137">
        <f t="shared" si="16"/>
        <v>586080.06999999995</v>
      </c>
    </row>
    <row r="57" spans="1:26" ht="15.75" x14ac:dyDescent="0.25">
      <c r="A57" s="9"/>
      <c r="B57" s="93"/>
      <c r="C57" s="94"/>
      <c r="D57" s="125"/>
      <c r="E57" s="126"/>
      <c r="F57" s="97"/>
      <c r="G57" s="365" t="s">
        <v>47</v>
      </c>
      <c r="H57" s="366"/>
      <c r="I57" s="366"/>
      <c r="J57" s="366"/>
      <c r="K57" s="366"/>
      <c r="L57" s="366"/>
      <c r="M57" s="366"/>
      <c r="N57" s="367"/>
      <c r="O57" s="98" t="s">
        <v>46</v>
      </c>
      <c r="P57" s="12" t="s">
        <v>7</v>
      </c>
      <c r="Q57" s="11" t="s">
        <v>11</v>
      </c>
      <c r="R57" s="52" t="s">
        <v>45</v>
      </c>
      <c r="S57" s="10" t="s">
        <v>44</v>
      </c>
      <c r="T57" s="12" t="s">
        <v>1</v>
      </c>
      <c r="U57" s="12" t="s">
        <v>1</v>
      </c>
      <c r="V57" s="99" t="s">
        <v>1</v>
      </c>
      <c r="W57" s="100"/>
      <c r="X57" s="107">
        <f t="shared" si="16"/>
        <v>586080.06999999995</v>
      </c>
      <c r="Y57" s="107">
        <f t="shared" si="16"/>
        <v>586080.06999999995</v>
      </c>
      <c r="Z57" s="137">
        <f t="shared" si="16"/>
        <v>586080.06999999995</v>
      </c>
    </row>
    <row r="58" spans="1:26" ht="15.75" x14ac:dyDescent="0.25">
      <c r="A58" s="9"/>
      <c r="B58" s="328" t="s">
        <v>58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30"/>
      <c r="O58" s="98" t="s">
        <v>46</v>
      </c>
      <c r="P58" s="12" t="s">
        <v>7</v>
      </c>
      <c r="Q58" s="11" t="s">
        <v>11</v>
      </c>
      <c r="R58" s="52" t="s">
        <v>45</v>
      </c>
      <c r="S58" s="10" t="s">
        <v>44</v>
      </c>
      <c r="T58" s="12">
        <v>4</v>
      </c>
      <c r="U58" s="12">
        <v>9</v>
      </c>
      <c r="V58" s="99" t="s">
        <v>1</v>
      </c>
      <c r="W58" s="100"/>
      <c r="X58" s="107">
        <f>X59</f>
        <v>586080.06999999995</v>
      </c>
      <c r="Y58" s="107">
        <f>Y59</f>
        <v>586080.06999999995</v>
      </c>
      <c r="Z58" s="137">
        <f>Z59</f>
        <v>586080.06999999995</v>
      </c>
    </row>
    <row r="59" spans="1:26" ht="15.75" x14ac:dyDescent="0.25">
      <c r="A59" s="9"/>
      <c r="B59" s="328" t="s">
        <v>25</v>
      </c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30"/>
      <c r="O59" s="98" t="s">
        <v>46</v>
      </c>
      <c r="P59" s="63" t="s">
        <v>7</v>
      </c>
      <c r="Q59" s="8" t="s">
        <v>11</v>
      </c>
      <c r="R59" s="7" t="s">
        <v>45</v>
      </c>
      <c r="S59" s="6" t="s">
        <v>44</v>
      </c>
      <c r="T59" s="63">
        <v>4</v>
      </c>
      <c r="U59" s="63">
        <v>9</v>
      </c>
      <c r="V59" s="106" t="s">
        <v>22</v>
      </c>
      <c r="W59" s="100"/>
      <c r="X59" s="240">
        <v>586080.06999999995</v>
      </c>
      <c r="Y59" s="240">
        <v>586080.06999999995</v>
      </c>
      <c r="Z59" s="240">
        <v>586080.06999999995</v>
      </c>
    </row>
    <row r="60" spans="1:26" ht="36" customHeight="1" x14ac:dyDescent="0.25">
      <c r="A60" s="9"/>
      <c r="B60" s="109"/>
      <c r="C60" s="117"/>
      <c r="D60" s="119"/>
      <c r="E60" s="371" t="s">
        <v>41</v>
      </c>
      <c r="F60" s="372"/>
      <c r="G60" s="372"/>
      <c r="H60" s="372"/>
      <c r="I60" s="372"/>
      <c r="J60" s="372"/>
      <c r="K60" s="372"/>
      <c r="L60" s="372"/>
      <c r="M60" s="372"/>
      <c r="N60" s="373"/>
      <c r="O60" s="98" t="s">
        <v>40</v>
      </c>
      <c r="P60" s="32" t="s">
        <v>7</v>
      </c>
      <c r="Q60" s="38" t="s">
        <v>35</v>
      </c>
      <c r="R60" s="37" t="s">
        <v>4</v>
      </c>
      <c r="S60" s="39" t="s">
        <v>3</v>
      </c>
      <c r="T60" s="32" t="s">
        <v>1</v>
      </c>
      <c r="U60" s="32" t="s">
        <v>1</v>
      </c>
      <c r="V60" s="121" t="s">
        <v>1</v>
      </c>
      <c r="W60" s="100"/>
      <c r="X60" s="107">
        <f>X61</f>
        <v>1000000</v>
      </c>
      <c r="Y60" s="107">
        <f t="shared" ref="X60:Z62" si="17">Y61</f>
        <v>200000</v>
      </c>
      <c r="Z60" s="137">
        <f t="shared" si="17"/>
        <v>200000</v>
      </c>
    </row>
    <row r="61" spans="1:26" ht="24.75" customHeight="1" x14ac:dyDescent="0.25">
      <c r="A61" s="9"/>
      <c r="B61" s="113"/>
      <c r="C61" s="122"/>
      <c r="D61" s="123"/>
      <c r="E61" s="124"/>
      <c r="F61" s="365" t="s">
        <v>39</v>
      </c>
      <c r="G61" s="366"/>
      <c r="H61" s="366"/>
      <c r="I61" s="366"/>
      <c r="J61" s="366"/>
      <c r="K61" s="366"/>
      <c r="L61" s="366"/>
      <c r="M61" s="366"/>
      <c r="N61" s="367"/>
      <c r="O61" s="98" t="s">
        <v>38</v>
      </c>
      <c r="P61" s="12" t="s">
        <v>7</v>
      </c>
      <c r="Q61" s="11" t="s">
        <v>35</v>
      </c>
      <c r="R61" s="52" t="s">
        <v>23</v>
      </c>
      <c r="S61" s="10" t="s">
        <v>3</v>
      </c>
      <c r="T61" s="12" t="s">
        <v>1</v>
      </c>
      <c r="U61" s="12" t="s">
        <v>1</v>
      </c>
      <c r="V61" s="99" t="s">
        <v>1</v>
      </c>
      <c r="W61" s="100"/>
      <c r="X61" s="107">
        <f t="shared" si="17"/>
        <v>1000000</v>
      </c>
      <c r="Y61" s="107">
        <f t="shared" si="17"/>
        <v>200000</v>
      </c>
      <c r="Z61" s="137">
        <f t="shared" si="17"/>
        <v>200000</v>
      </c>
    </row>
    <row r="62" spans="1:26" ht="15.75" x14ac:dyDescent="0.25">
      <c r="A62" s="9"/>
      <c r="B62" s="93"/>
      <c r="C62" s="94"/>
      <c r="D62" s="125"/>
      <c r="E62" s="126"/>
      <c r="F62" s="97"/>
      <c r="G62" s="365" t="s">
        <v>37</v>
      </c>
      <c r="H62" s="366"/>
      <c r="I62" s="366"/>
      <c r="J62" s="366"/>
      <c r="K62" s="366"/>
      <c r="L62" s="366"/>
      <c r="M62" s="366"/>
      <c r="N62" s="367"/>
      <c r="O62" s="98" t="s">
        <v>36</v>
      </c>
      <c r="P62" s="12" t="s">
        <v>7</v>
      </c>
      <c r="Q62" s="11" t="s">
        <v>35</v>
      </c>
      <c r="R62" s="52" t="s">
        <v>23</v>
      </c>
      <c r="S62" s="10" t="s">
        <v>34</v>
      </c>
      <c r="T62" s="12" t="s">
        <v>1</v>
      </c>
      <c r="U62" s="12" t="s">
        <v>1</v>
      </c>
      <c r="V62" s="99" t="s">
        <v>1</v>
      </c>
      <c r="W62" s="100"/>
      <c r="X62" s="107">
        <f t="shared" si="17"/>
        <v>1000000</v>
      </c>
      <c r="Y62" s="107">
        <f t="shared" si="17"/>
        <v>200000</v>
      </c>
      <c r="Z62" s="137">
        <f t="shared" si="17"/>
        <v>200000</v>
      </c>
    </row>
    <row r="63" spans="1:26" ht="15.75" x14ac:dyDescent="0.25">
      <c r="A63" s="9"/>
      <c r="B63" s="328" t="s">
        <v>42</v>
      </c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30"/>
      <c r="O63" s="98" t="s">
        <v>36</v>
      </c>
      <c r="P63" s="12" t="s">
        <v>7</v>
      </c>
      <c r="Q63" s="11" t="s">
        <v>35</v>
      </c>
      <c r="R63" s="52" t="s">
        <v>23</v>
      </c>
      <c r="S63" s="10" t="s">
        <v>34</v>
      </c>
      <c r="T63" s="12">
        <v>5</v>
      </c>
      <c r="U63" s="12">
        <v>2</v>
      </c>
      <c r="V63" s="99" t="s">
        <v>1</v>
      </c>
      <c r="W63" s="100"/>
      <c r="X63" s="107">
        <f>SUM(X64)</f>
        <v>1000000</v>
      </c>
      <c r="Y63" s="107">
        <f t="shared" ref="Y63:Z63" si="18">SUM(Y64)</f>
        <v>200000</v>
      </c>
      <c r="Z63" s="137">
        <f t="shared" si="18"/>
        <v>200000</v>
      </c>
    </row>
    <row r="64" spans="1:26" ht="15.75" x14ac:dyDescent="0.25">
      <c r="A64" s="9"/>
      <c r="B64" s="328" t="s">
        <v>25</v>
      </c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30"/>
      <c r="O64" s="98" t="s">
        <v>36</v>
      </c>
      <c r="P64" s="63" t="s">
        <v>7</v>
      </c>
      <c r="Q64" s="8" t="s">
        <v>35</v>
      </c>
      <c r="R64" s="7" t="s">
        <v>23</v>
      </c>
      <c r="S64" s="6" t="s">
        <v>34</v>
      </c>
      <c r="T64" s="63">
        <v>5</v>
      </c>
      <c r="U64" s="63">
        <v>2</v>
      </c>
      <c r="V64" s="106" t="s">
        <v>22</v>
      </c>
      <c r="W64" s="100"/>
      <c r="X64" s="114">
        <v>1000000</v>
      </c>
      <c r="Y64" s="114">
        <v>200000</v>
      </c>
      <c r="Z64" s="108">
        <v>200000</v>
      </c>
    </row>
    <row r="65" spans="1:26" ht="31.5" customHeight="1" x14ac:dyDescent="0.25">
      <c r="A65" s="9"/>
      <c r="B65" s="109"/>
      <c r="C65" s="117"/>
      <c r="D65" s="119"/>
      <c r="E65" s="374" t="s">
        <v>32</v>
      </c>
      <c r="F65" s="375"/>
      <c r="G65" s="375"/>
      <c r="H65" s="375"/>
      <c r="I65" s="375"/>
      <c r="J65" s="375"/>
      <c r="K65" s="375"/>
      <c r="L65" s="375"/>
      <c r="M65" s="375"/>
      <c r="N65" s="376"/>
      <c r="O65" s="120" t="s">
        <v>31</v>
      </c>
      <c r="P65" s="32" t="s">
        <v>7</v>
      </c>
      <c r="Q65" s="38" t="s">
        <v>24</v>
      </c>
      <c r="R65" s="37" t="s">
        <v>4</v>
      </c>
      <c r="S65" s="39" t="s">
        <v>3</v>
      </c>
      <c r="T65" s="32" t="s">
        <v>1</v>
      </c>
      <c r="U65" s="32" t="s">
        <v>1</v>
      </c>
      <c r="V65" s="121" t="s">
        <v>1</v>
      </c>
      <c r="W65" s="116"/>
      <c r="X65" s="202">
        <f>X66+X78+X70+X77</f>
        <v>1432475</v>
      </c>
      <c r="Y65" s="202">
        <f t="shared" ref="Y65:Z65" si="19">Y66+Y78+Y70+Y77</f>
        <v>882475</v>
      </c>
      <c r="Z65" s="202">
        <f t="shared" si="19"/>
        <v>1082475</v>
      </c>
    </row>
    <row r="66" spans="1:26" ht="15.75" x14ac:dyDescent="0.25">
      <c r="A66" s="9"/>
      <c r="B66" s="113"/>
      <c r="C66" s="122"/>
      <c r="D66" s="123"/>
      <c r="E66" s="124"/>
      <c r="F66" s="365" t="s">
        <v>30</v>
      </c>
      <c r="G66" s="366"/>
      <c r="H66" s="366"/>
      <c r="I66" s="366"/>
      <c r="J66" s="366"/>
      <c r="K66" s="366"/>
      <c r="L66" s="366"/>
      <c r="M66" s="366"/>
      <c r="N66" s="367"/>
      <c r="O66" s="98" t="s">
        <v>29</v>
      </c>
      <c r="P66" s="12" t="s">
        <v>7</v>
      </c>
      <c r="Q66" s="11" t="s">
        <v>24</v>
      </c>
      <c r="R66" s="52" t="s">
        <v>6</v>
      </c>
      <c r="S66" s="10" t="s">
        <v>3</v>
      </c>
      <c r="T66" s="12" t="s">
        <v>1</v>
      </c>
      <c r="U66" s="12" t="s">
        <v>1</v>
      </c>
      <c r="V66" s="99" t="s">
        <v>1</v>
      </c>
      <c r="W66" s="100"/>
      <c r="X66" s="107">
        <f t="shared" ref="X66:Z67" si="20">X67</f>
        <v>450000</v>
      </c>
      <c r="Y66" s="107">
        <f t="shared" si="20"/>
        <v>150000</v>
      </c>
      <c r="Z66" s="137">
        <f t="shared" si="20"/>
        <v>250000</v>
      </c>
    </row>
    <row r="67" spans="1:26" ht="15.75" x14ac:dyDescent="0.25">
      <c r="A67" s="9"/>
      <c r="B67" s="93"/>
      <c r="C67" s="94"/>
      <c r="D67" s="125"/>
      <c r="E67" s="126"/>
      <c r="F67" s="97"/>
      <c r="G67" s="365" t="s">
        <v>28</v>
      </c>
      <c r="H67" s="366"/>
      <c r="I67" s="366"/>
      <c r="J67" s="366"/>
      <c r="K67" s="366"/>
      <c r="L67" s="366"/>
      <c r="M67" s="366"/>
      <c r="N67" s="367"/>
      <c r="O67" s="98" t="s">
        <v>27</v>
      </c>
      <c r="P67" s="12" t="s">
        <v>7</v>
      </c>
      <c r="Q67" s="11" t="s">
        <v>24</v>
      </c>
      <c r="R67" s="52" t="s">
        <v>6</v>
      </c>
      <c r="S67" s="10" t="s">
        <v>26</v>
      </c>
      <c r="T67" s="12" t="s">
        <v>1</v>
      </c>
      <c r="U67" s="12" t="s">
        <v>1</v>
      </c>
      <c r="V67" s="99" t="s">
        <v>1</v>
      </c>
      <c r="W67" s="100"/>
      <c r="X67" s="107">
        <f t="shared" si="20"/>
        <v>450000</v>
      </c>
      <c r="Y67" s="107">
        <f t="shared" si="20"/>
        <v>150000</v>
      </c>
      <c r="Z67" s="137">
        <f t="shared" si="20"/>
        <v>250000</v>
      </c>
    </row>
    <row r="68" spans="1:26" ht="15.75" x14ac:dyDescent="0.25">
      <c r="A68" s="9"/>
      <c r="B68" s="328" t="s">
        <v>33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30"/>
      <c r="O68" s="98" t="s">
        <v>27</v>
      </c>
      <c r="P68" s="12" t="s">
        <v>7</v>
      </c>
      <c r="Q68" s="11" t="s">
        <v>24</v>
      </c>
      <c r="R68" s="52" t="s">
        <v>6</v>
      </c>
      <c r="S68" s="10" t="s">
        <v>26</v>
      </c>
      <c r="T68" s="12">
        <v>5</v>
      </c>
      <c r="U68" s="12">
        <v>3</v>
      </c>
      <c r="V68" s="99" t="s">
        <v>1</v>
      </c>
      <c r="W68" s="100"/>
      <c r="X68" s="107">
        <f>X69</f>
        <v>450000</v>
      </c>
      <c r="Y68" s="107">
        <f>Y69</f>
        <v>150000</v>
      </c>
      <c r="Z68" s="137">
        <f>Z69</f>
        <v>250000</v>
      </c>
    </row>
    <row r="69" spans="1:26" ht="15.75" x14ac:dyDescent="0.25">
      <c r="A69" s="9"/>
      <c r="B69" s="328" t="s">
        <v>25</v>
      </c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30"/>
      <c r="O69" s="98" t="s">
        <v>27</v>
      </c>
      <c r="P69" s="63" t="s">
        <v>7</v>
      </c>
      <c r="Q69" s="8" t="s">
        <v>24</v>
      </c>
      <c r="R69" s="7" t="s">
        <v>6</v>
      </c>
      <c r="S69" s="6" t="s">
        <v>26</v>
      </c>
      <c r="T69" s="63">
        <v>5</v>
      </c>
      <c r="U69" s="63">
        <v>3</v>
      </c>
      <c r="V69" s="106" t="s">
        <v>22</v>
      </c>
      <c r="W69" s="100"/>
      <c r="X69" s="114">
        <v>450000</v>
      </c>
      <c r="Y69" s="114">
        <v>150000</v>
      </c>
      <c r="Z69" s="108">
        <v>250000</v>
      </c>
    </row>
    <row r="70" spans="1:26" ht="15.75" x14ac:dyDescent="0.25">
      <c r="A70" s="9"/>
      <c r="B70" s="109"/>
      <c r="C70" s="110"/>
      <c r="D70" s="135"/>
      <c r="E70" s="135"/>
      <c r="F70" s="109"/>
      <c r="G70" s="102"/>
      <c r="H70" s="102"/>
      <c r="I70" s="102"/>
      <c r="J70" s="102"/>
      <c r="K70" s="102"/>
      <c r="L70" s="111"/>
      <c r="M70" s="112" t="s">
        <v>106</v>
      </c>
      <c r="N70" s="113"/>
      <c r="O70" s="98"/>
      <c r="P70" s="63">
        <v>85</v>
      </c>
      <c r="Q70" s="8">
        <v>6</v>
      </c>
      <c r="R70" s="7">
        <v>2</v>
      </c>
      <c r="S70" s="6">
        <v>0</v>
      </c>
      <c r="T70" s="63"/>
      <c r="U70" s="63"/>
      <c r="V70" s="106"/>
      <c r="W70" s="100"/>
      <c r="X70" s="107">
        <f>X71</f>
        <v>50000</v>
      </c>
      <c r="Y70" s="107">
        <f t="shared" ref="Y70:Z72" si="21">Y71</f>
        <v>50000</v>
      </c>
      <c r="Z70" s="137">
        <f t="shared" si="21"/>
        <v>50000</v>
      </c>
    </row>
    <row r="71" spans="1:26" ht="15.75" x14ac:dyDescent="0.25">
      <c r="A71" s="9"/>
      <c r="B71" s="109"/>
      <c r="C71" s="110"/>
      <c r="D71" s="135"/>
      <c r="E71" s="135"/>
      <c r="F71" s="109"/>
      <c r="G71" s="102"/>
      <c r="H71" s="102"/>
      <c r="I71" s="102"/>
      <c r="J71" s="102"/>
      <c r="K71" s="102"/>
      <c r="L71" s="111"/>
      <c r="M71" s="112" t="s">
        <v>107</v>
      </c>
      <c r="N71" s="113"/>
      <c r="O71" s="98"/>
      <c r="P71" s="63">
        <v>85</v>
      </c>
      <c r="Q71" s="8">
        <v>6</v>
      </c>
      <c r="R71" s="7">
        <v>2</v>
      </c>
      <c r="S71" s="6">
        <v>90037</v>
      </c>
      <c r="T71" s="63"/>
      <c r="U71" s="63"/>
      <c r="V71" s="106"/>
      <c r="W71" s="100"/>
      <c r="X71" s="107">
        <f>X72</f>
        <v>50000</v>
      </c>
      <c r="Y71" s="107">
        <f t="shared" si="21"/>
        <v>50000</v>
      </c>
      <c r="Z71" s="137">
        <f t="shared" si="21"/>
        <v>50000</v>
      </c>
    </row>
    <row r="72" spans="1:26" ht="15.75" x14ac:dyDescent="0.25">
      <c r="A72" s="9"/>
      <c r="B72" s="109"/>
      <c r="C72" s="110"/>
      <c r="D72" s="135"/>
      <c r="E72" s="135"/>
      <c r="F72" s="109"/>
      <c r="G72" s="102"/>
      <c r="H72" s="102"/>
      <c r="I72" s="102"/>
      <c r="J72" s="102"/>
      <c r="K72" s="102"/>
      <c r="L72" s="111"/>
      <c r="M72" s="112" t="s">
        <v>33</v>
      </c>
      <c r="N72" s="113"/>
      <c r="O72" s="98"/>
      <c r="P72" s="63">
        <v>85</v>
      </c>
      <c r="Q72" s="8">
        <v>6</v>
      </c>
      <c r="R72" s="7">
        <v>2</v>
      </c>
      <c r="S72" s="6">
        <v>90037</v>
      </c>
      <c r="T72" s="63">
        <v>5</v>
      </c>
      <c r="U72" s="63">
        <v>3</v>
      </c>
      <c r="V72" s="106"/>
      <c r="W72" s="100"/>
      <c r="X72" s="107">
        <f>X73</f>
        <v>50000</v>
      </c>
      <c r="Y72" s="107">
        <f t="shared" si="21"/>
        <v>50000</v>
      </c>
      <c r="Z72" s="108">
        <f t="shared" si="21"/>
        <v>50000</v>
      </c>
    </row>
    <row r="73" spans="1:26" ht="31.5" x14ac:dyDescent="0.25">
      <c r="A73" s="9"/>
      <c r="B73" s="109"/>
      <c r="C73" s="110"/>
      <c r="D73" s="135"/>
      <c r="E73" s="135"/>
      <c r="F73" s="109"/>
      <c r="G73" s="102"/>
      <c r="H73" s="102"/>
      <c r="I73" s="102"/>
      <c r="J73" s="102"/>
      <c r="K73" s="102"/>
      <c r="L73" s="111"/>
      <c r="M73" s="112" t="s">
        <v>25</v>
      </c>
      <c r="N73" s="113"/>
      <c r="O73" s="98"/>
      <c r="P73" s="198">
        <v>85</v>
      </c>
      <c r="Q73" s="8">
        <v>6</v>
      </c>
      <c r="R73" s="7">
        <v>2</v>
      </c>
      <c r="S73" s="6">
        <v>90037</v>
      </c>
      <c r="T73" s="63">
        <v>5</v>
      </c>
      <c r="U73" s="63">
        <v>3</v>
      </c>
      <c r="V73" s="101">
        <v>240</v>
      </c>
      <c r="W73" s="100"/>
      <c r="X73" s="107">
        <v>50000</v>
      </c>
      <c r="Y73" s="107">
        <v>50000</v>
      </c>
      <c r="Z73" s="137">
        <v>50000</v>
      </c>
    </row>
    <row r="74" spans="1:26" ht="15.75" x14ac:dyDescent="0.25">
      <c r="A74" s="9"/>
      <c r="B74" s="109"/>
      <c r="C74" s="110"/>
      <c r="D74" s="135"/>
      <c r="E74" s="135"/>
      <c r="F74" s="135"/>
      <c r="G74" s="318"/>
      <c r="H74" s="318"/>
      <c r="I74" s="318"/>
      <c r="J74" s="318"/>
      <c r="K74" s="318"/>
      <c r="L74" s="318"/>
      <c r="M74" s="322" t="s">
        <v>195</v>
      </c>
      <c r="N74" s="436"/>
      <c r="O74" s="120"/>
      <c r="P74" s="198">
        <v>85</v>
      </c>
      <c r="Q74" s="8">
        <v>6</v>
      </c>
      <c r="R74" s="7">
        <v>3</v>
      </c>
      <c r="S74" s="6">
        <v>0</v>
      </c>
      <c r="T74" s="198"/>
      <c r="U74" s="198"/>
      <c r="V74" s="101"/>
      <c r="W74" s="100"/>
      <c r="X74" s="107">
        <f>X75</f>
        <v>582475</v>
      </c>
      <c r="Y74" s="107">
        <f t="shared" ref="Y74:Z74" si="22">Y75</f>
        <v>582475</v>
      </c>
      <c r="Z74" s="137">
        <f t="shared" si="22"/>
        <v>582475</v>
      </c>
    </row>
    <row r="75" spans="1:26" ht="15.75" x14ac:dyDescent="0.25">
      <c r="A75" s="9"/>
      <c r="B75" s="109"/>
      <c r="C75" s="110"/>
      <c r="D75" s="135"/>
      <c r="E75" s="135"/>
      <c r="F75" s="135"/>
      <c r="G75" s="318"/>
      <c r="H75" s="318"/>
      <c r="I75" s="318"/>
      <c r="J75" s="318"/>
      <c r="K75" s="318"/>
      <c r="L75" s="318"/>
      <c r="M75" s="110" t="s">
        <v>196</v>
      </c>
      <c r="N75" s="436"/>
      <c r="O75" s="120"/>
      <c r="P75" s="198">
        <v>85</v>
      </c>
      <c r="Q75" s="8">
        <v>6</v>
      </c>
      <c r="R75" s="7">
        <v>3</v>
      </c>
      <c r="S75" s="6">
        <v>90038</v>
      </c>
      <c r="T75" s="198"/>
      <c r="U75" s="198"/>
      <c r="V75" s="101"/>
      <c r="W75" s="100"/>
      <c r="X75" s="107">
        <f>X76</f>
        <v>582475</v>
      </c>
      <c r="Y75" s="107">
        <f t="shared" ref="Y75:Z75" si="23">Y76</f>
        <v>582475</v>
      </c>
      <c r="Z75" s="137">
        <f t="shared" si="23"/>
        <v>582475</v>
      </c>
    </row>
    <row r="76" spans="1:26" ht="15.75" x14ac:dyDescent="0.25">
      <c r="A76" s="9"/>
      <c r="B76" s="109"/>
      <c r="C76" s="110"/>
      <c r="D76" s="135"/>
      <c r="E76" s="135"/>
      <c r="F76" s="135"/>
      <c r="G76" s="318"/>
      <c r="H76" s="318"/>
      <c r="I76" s="318"/>
      <c r="J76" s="318"/>
      <c r="K76" s="318"/>
      <c r="L76" s="318"/>
      <c r="M76" s="110" t="s">
        <v>58</v>
      </c>
      <c r="N76" s="436"/>
      <c r="O76" s="120"/>
      <c r="P76" s="198">
        <v>85</v>
      </c>
      <c r="Q76" s="8">
        <v>6</v>
      </c>
      <c r="R76" s="7">
        <v>3</v>
      </c>
      <c r="S76" s="6">
        <v>90038</v>
      </c>
      <c r="T76" s="198">
        <v>4</v>
      </c>
      <c r="U76" s="198">
        <v>9</v>
      </c>
      <c r="V76" s="101"/>
      <c r="W76" s="100"/>
      <c r="X76" s="107">
        <f>X77</f>
        <v>582475</v>
      </c>
      <c r="Y76" s="107">
        <f t="shared" ref="Y76:Z76" si="24">Y77</f>
        <v>582475</v>
      </c>
      <c r="Z76" s="137">
        <f t="shared" si="24"/>
        <v>582475</v>
      </c>
    </row>
    <row r="77" spans="1:26" ht="31.5" x14ac:dyDescent="0.25">
      <c r="A77" s="9"/>
      <c r="B77" s="109"/>
      <c r="C77" s="110"/>
      <c r="D77" s="135"/>
      <c r="E77" s="135"/>
      <c r="F77" s="135"/>
      <c r="G77" s="318"/>
      <c r="H77" s="318"/>
      <c r="I77" s="318"/>
      <c r="J77" s="318"/>
      <c r="K77" s="318"/>
      <c r="L77" s="318"/>
      <c r="M77" s="112" t="s">
        <v>25</v>
      </c>
      <c r="N77" s="436"/>
      <c r="O77" s="120"/>
      <c r="P77" s="198">
        <v>85</v>
      </c>
      <c r="Q77" s="8">
        <v>6</v>
      </c>
      <c r="R77" s="7">
        <v>3</v>
      </c>
      <c r="S77" s="6">
        <v>90038</v>
      </c>
      <c r="T77" s="198">
        <v>4</v>
      </c>
      <c r="U77" s="198">
        <v>9</v>
      </c>
      <c r="V77" s="101">
        <v>240</v>
      </c>
      <c r="W77" s="100"/>
      <c r="X77" s="107">
        <v>582475</v>
      </c>
      <c r="Y77" s="107">
        <v>582475</v>
      </c>
      <c r="Z77" s="108">
        <v>582475</v>
      </c>
    </row>
    <row r="78" spans="1:26" ht="15.75" x14ac:dyDescent="0.25">
      <c r="A78" s="9"/>
      <c r="B78" s="109"/>
      <c r="C78" s="117"/>
      <c r="D78" s="119"/>
      <c r="E78" s="124"/>
      <c r="F78" s="368" t="s">
        <v>108</v>
      </c>
      <c r="G78" s="369"/>
      <c r="H78" s="369"/>
      <c r="I78" s="369"/>
      <c r="J78" s="369"/>
      <c r="K78" s="369"/>
      <c r="L78" s="369"/>
      <c r="M78" s="369"/>
      <c r="N78" s="370"/>
      <c r="O78" s="120" t="s">
        <v>130</v>
      </c>
      <c r="P78" s="12" t="s">
        <v>7</v>
      </c>
      <c r="Q78" s="11" t="s">
        <v>24</v>
      </c>
      <c r="R78" s="52">
        <v>4</v>
      </c>
      <c r="S78" s="57" t="s">
        <v>3</v>
      </c>
      <c r="T78" s="14" t="s">
        <v>1</v>
      </c>
      <c r="U78" s="14" t="s">
        <v>1</v>
      </c>
      <c r="V78" s="104" t="s">
        <v>1</v>
      </c>
      <c r="W78" s="100"/>
      <c r="X78" s="107">
        <f t="shared" ref="X78:Z79" si="25">X79</f>
        <v>350000</v>
      </c>
      <c r="Y78" s="107">
        <f t="shared" si="25"/>
        <v>100000</v>
      </c>
      <c r="Z78" s="137">
        <f t="shared" si="25"/>
        <v>200000</v>
      </c>
    </row>
    <row r="79" spans="1:26" ht="15.75" x14ac:dyDescent="0.25">
      <c r="A79" s="9"/>
      <c r="B79" s="93"/>
      <c r="C79" s="94"/>
      <c r="D79" s="125"/>
      <c r="E79" s="126"/>
      <c r="F79" s="97"/>
      <c r="G79" s="365" t="s">
        <v>109</v>
      </c>
      <c r="H79" s="366"/>
      <c r="I79" s="366"/>
      <c r="J79" s="366"/>
      <c r="K79" s="366"/>
      <c r="L79" s="366"/>
      <c r="M79" s="366"/>
      <c r="N79" s="367"/>
      <c r="O79" s="98" t="s">
        <v>131</v>
      </c>
      <c r="P79" s="12" t="s">
        <v>7</v>
      </c>
      <c r="Q79" s="11" t="s">
        <v>24</v>
      </c>
      <c r="R79" s="52">
        <v>4</v>
      </c>
      <c r="S79" s="57">
        <v>90039</v>
      </c>
      <c r="T79" s="12" t="s">
        <v>1</v>
      </c>
      <c r="U79" s="12" t="s">
        <v>1</v>
      </c>
      <c r="V79" s="99" t="s">
        <v>1</v>
      </c>
      <c r="W79" s="100"/>
      <c r="X79" s="107">
        <f t="shared" si="25"/>
        <v>350000</v>
      </c>
      <c r="Y79" s="107">
        <f t="shared" si="25"/>
        <v>100000</v>
      </c>
      <c r="Z79" s="137">
        <f t="shared" si="25"/>
        <v>200000</v>
      </c>
    </row>
    <row r="80" spans="1:26" ht="15.75" x14ac:dyDescent="0.25">
      <c r="A80" s="9"/>
      <c r="B80" s="328" t="s">
        <v>33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30"/>
      <c r="O80" s="98" t="s">
        <v>131</v>
      </c>
      <c r="P80" s="12" t="s">
        <v>7</v>
      </c>
      <c r="Q80" s="11" t="s">
        <v>24</v>
      </c>
      <c r="R80" s="52">
        <v>4</v>
      </c>
      <c r="S80" s="57">
        <v>90039</v>
      </c>
      <c r="T80" s="12">
        <v>5</v>
      </c>
      <c r="U80" s="12">
        <v>3</v>
      </c>
      <c r="V80" s="99" t="s">
        <v>1</v>
      </c>
      <c r="W80" s="100"/>
      <c r="X80" s="107">
        <f>X81</f>
        <v>350000</v>
      </c>
      <c r="Y80" s="107">
        <f>Y81</f>
        <v>100000</v>
      </c>
      <c r="Z80" s="137">
        <f>Z81</f>
        <v>200000</v>
      </c>
    </row>
    <row r="81" spans="1:26" ht="15.75" x14ac:dyDescent="0.25">
      <c r="A81" s="9"/>
      <c r="B81" s="328" t="s">
        <v>25</v>
      </c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30"/>
      <c r="O81" s="98" t="s">
        <v>131</v>
      </c>
      <c r="P81" s="63" t="s">
        <v>7</v>
      </c>
      <c r="Q81" s="8" t="s">
        <v>24</v>
      </c>
      <c r="R81" s="7">
        <v>4</v>
      </c>
      <c r="S81" s="48">
        <v>90039</v>
      </c>
      <c r="T81" s="63">
        <v>5</v>
      </c>
      <c r="U81" s="63">
        <v>3</v>
      </c>
      <c r="V81" s="106" t="s">
        <v>22</v>
      </c>
      <c r="W81" s="100"/>
      <c r="X81" s="114">
        <v>350000</v>
      </c>
      <c r="Y81" s="114">
        <v>100000</v>
      </c>
      <c r="Z81" s="108">
        <v>200000</v>
      </c>
    </row>
    <row r="82" spans="1:26" ht="69.75" customHeight="1" x14ac:dyDescent="0.25">
      <c r="A82" s="9"/>
      <c r="B82" s="109"/>
      <c r="C82" s="117"/>
      <c r="D82" s="362" t="s">
        <v>145</v>
      </c>
      <c r="E82" s="363"/>
      <c r="F82" s="363"/>
      <c r="G82" s="363"/>
      <c r="H82" s="363"/>
      <c r="I82" s="363"/>
      <c r="J82" s="363"/>
      <c r="K82" s="363"/>
      <c r="L82" s="363"/>
      <c r="M82" s="363"/>
      <c r="N82" s="364"/>
      <c r="O82" s="120" t="s">
        <v>71</v>
      </c>
      <c r="P82" s="13" t="s">
        <v>64</v>
      </c>
      <c r="Q82" s="44" t="s">
        <v>5</v>
      </c>
      <c r="R82" s="43" t="s">
        <v>4</v>
      </c>
      <c r="S82" s="45" t="s">
        <v>3</v>
      </c>
      <c r="T82" s="13" t="s">
        <v>1</v>
      </c>
      <c r="U82" s="13" t="s">
        <v>1</v>
      </c>
      <c r="V82" s="128" t="s">
        <v>1</v>
      </c>
      <c r="W82" s="116"/>
      <c r="X82" s="205">
        <f>X83+X93+X97+X102+X106+X110</f>
        <v>6140115</v>
      </c>
      <c r="Y82" s="205">
        <f>Y83+Y93+Y97+Y102+Y106</f>
        <v>5613736</v>
      </c>
      <c r="Z82" s="208">
        <f>Z83+Z93+Z97+Z102+Z106</f>
        <v>5109076.09</v>
      </c>
    </row>
    <row r="83" spans="1:26" ht="41.25" customHeight="1" x14ac:dyDescent="0.25">
      <c r="A83" s="9"/>
      <c r="B83" s="113"/>
      <c r="C83" s="122"/>
      <c r="D83" s="119"/>
      <c r="E83" s="124"/>
      <c r="F83" s="365" t="s">
        <v>86</v>
      </c>
      <c r="G83" s="366"/>
      <c r="H83" s="366"/>
      <c r="I83" s="366"/>
      <c r="J83" s="366"/>
      <c r="K83" s="366"/>
      <c r="L83" s="366"/>
      <c r="M83" s="366"/>
      <c r="N83" s="367"/>
      <c r="O83" s="98" t="s">
        <v>85</v>
      </c>
      <c r="P83" s="12" t="s">
        <v>64</v>
      </c>
      <c r="Q83" s="11" t="s">
        <v>5</v>
      </c>
      <c r="R83" s="52" t="s">
        <v>6</v>
      </c>
      <c r="S83" s="10" t="s">
        <v>3</v>
      </c>
      <c r="T83" s="12" t="s">
        <v>1</v>
      </c>
      <c r="U83" s="12" t="s">
        <v>1</v>
      </c>
      <c r="V83" s="99" t="s">
        <v>1</v>
      </c>
      <c r="W83" s="100"/>
      <c r="X83" s="107">
        <f>X84+X87+X91</f>
        <v>5510715</v>
      </c>
      <c r="Y83" s="107">
        <f t="shared" ref="Y83:Z83" si="26">Y84+Y87</f>
        <v>5485715</v>
      </c>
      <c r="Z83" s="137">
        <f t="shared" si="26"/>
        <v>4976963.09</v>
      </c>
    </row>
    <row r="84" spans="1:26" ht="15.75" x14ac:dyDescent="0.25">
      <c r="A84" s="9"/>
      <c r="B84" s="93"/>
      <c r="C84" s="94"/>
      <c r="D84" s="95"/>
      <c r="E84" s="139"/>
      <c r="F84" s="97"/>
      <c r="G84" s="140"/>
      <c r="H84" s="140"/>
      <c r="I84" s="140"/>
      <c r="J84" s="140"/>
      <c r="K84" s="140"/>
      <c r="L84" s="140"/>
      <c r="M84" s="140" t="s">
        <v>132</v>
      </c>
      <c r="N84" s="141"/>
      <c r="O84" s="98"/>
      <c r="P84" s="12" t="s">
        <v>64</v>
      </c>
      <c r="Q84" s="11" t="s">
        <v>5</v>
      </c>
      <c r="R84" s="52" t="s">
        <v>6</v>
      </c>
      <c r="S84" s="10">
        <v>10001</v>
      </c>
      <c r="T84" s="12"/>
      <c r="U84" s="12"/>
      <c r="V84" s="99"/>
      <c r="W84" s="100"/>
      <c r="X84" s="107">
        <f>X85</f>
        <v>839215</v>
      </c>
      <c r="Y84" s="107">
        <f t="shared" ref="Y84:Z85" si="27">Y85</f>
        <v>839215</v>
      </c>
      <c r="Z84" s="137">
        <f t="shared" si="27"/>
        <v>839215</v>
      </c>
    </row>
    <row r="85" spans="1:26" ht="31.5" x14ac:dyDescent="0.25">
      <c r="A85" s="9"/>
      <c r="B85" s="93"/>
      <c r="C85" s="94"/>
      <c r="D85" s="95"/>
      <c r="E85" s="139"/>
      <c r="F85" s="97"/>
      <c r="G85" s="140"/>
      <c r="H85" s="140"/>
      <c r="I85" s="140"/>
      <c r="J85" s="140"/>
      <c r="K85" s="140"/>
      <c r="L85" s="140"/>
      <c r="M85" s="140" t="s">
        <v>89</v>
      </c>
      <c r="N85" s="141"/>
      <c r="O85" s="98"/>
      <c r="P85" s="12" t="s">
        <v>64</v>
      </c>
      <c r="Q85" s="11" t="s">
        <v>5</v>
      </c>
      <c r="R85" s="52" t="s">
        <v>6</v>
      </c>
      <c r="S85" s="10">
        <v>10001</v>
      </c>
      <c r="T85" s="12">
        <v>1</v>
      </c>
      <c r="U85" s="12">
        <v>2</v>
      </c>
      <c r="V85" s="99"/>
      <c r="W85" s="100"/>
      <c r="X85" s="107">
        <f>X86</f>
        <v>839215</v>
      </c>
      <c r="Y85" s="107">
        <f t="shared" si="27"/>
        <v>839215</v>
      </c>
      <c r="Z85" s="137">
        <f t="shared" si="27"/>
        <v>839215</v>
      </c>
    </row>
    <row r="86" spans="1:26" ht="31.5" x14ac:dyDescent="0.25">
      <c r="A86" s="9"/>
      <c r="B86" s="93"/>
      <c r="C86" s="94"/>
      <c r="D86" s="95"/>
      <c r="E86" s="139"/>
      <c r="F86" s="97"/>
      <c r="G86" s="140"/>
      <c r="H86" s="140"/>
      <c r="I86" s="140"/>
      <c r="J86" s="140"/>
      <c r="K86" s="140"/>
      <c r="L86" s="140"/>
      <c r="M86" s="140" t="s">
        <v>67</v>
      </c>
      <c r="N86" s="141"/>
      <c r="O86" s="98"/>
      <c r="P86" s="12" t="s">
        <v>64</v>
      </c>
      <c r="Q86" s="11" t="s">
        <v>5</v>
      </c>
      <c r="R86" s="52" t="s">
        <v>6</v>
      </c>
      <c r="S86" s="10">
        <v>10001</v>
      </c>
      <c r="T86" s="12">
        <v>1</v>
      </c>
      <c r="U86" s="12">
        <v>2</v>
      </c>
      <c r="V86" s="133">
        <v>120</v>
      </c>
      <c r="W86" s="100"/>
      <c r="X86" s="107">
        <v>839215</v>
      </c>
      <c r="Y86" s="107">
        <v>839215</v>
      </c>
      <c r="Z86" s="137">
        <v>839215</v>
      </c>
    </row>
    <row r="87" spans="1:26" ht="15.75" x14ac:dyDescent="0.25">
      <c r="A87" s="9"/>
      <c r="B87" s="93"/>
      <c r="C87" s="94"/>
      <c r="D87" s="125"/>
      <c r="E87" s="126"/>
      <c r="F87" s="97"/>
      <c r="G87" s="365" t="s">
        <v>84</v>
      </c>
      <c r="H87" s="366"/>
      <c r="I87" s="366"/>
      <c r="J87" s="366"/>
      <c r="K87" s="366"/>
      <c r="L87" s="366"/>
      <c r="M87" s="366"/>
      <c r="N87" s="367"/>
      <c r="O87" s="98" t="s">
        <v>83</v>
      </c>
      <c r="P87" s="12" t="s">
        <v>64</v>
      </c>
      <c r="Q87" s="11" t="s">
        <v>5</v>
      </c>
      <c r="R87" s="52" t="s">
        <v>6</v>
      </c>
      <c r="S87" s="10" t="s">
        <v>82</v>
      </c>
      <c r="T87" s="12" t="s">
        <v>1</v>
      </c>
      <c r="U87" s="12" t="s">
        <v>1</v>
      </c>
      <c r="V87" s="99" t="s">
        <v>1</v>
      </c>
      <c r="W87" s="100"/>
      <c r="X87" s="107">
        <f t="shared" ref="X87:Z87" si="28">X88</f>
        <v>4646500</v>
      </c>
      <c r="Y87" s="107">
        <f t="shared" si="28"/>
        <v>4646500</v>
      </c>
      <c r="Z87" s="137">
        <f t="shared" si="28"/>
        <v>4137748.09</v>
      </c>
    </row>
    <row r="88" spans="1:26" ht="15.75" x14ac:dyDescent="0.25">
      <c r="A88" s="9"/>
      <c r="B88" s="328" t="s">
        <v>87</v>
      </c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30"/>
      <c r="O88" s="98" t="s">
        <v>83</v>
      </c>
      <c r="P88" s="12" t="s">
        <v>64</v>
      </c>
      <c r="Q88" s="11" t="s">
        <v>5</v>
      </c>
      <c r="R88" s="52" t="s">
        <v>6</v>
      </c>
      <c r="S88" s="10" t="s">
        <v>82</v>
      </c>
      <c r="T88" s="12">
        <v>1</v>
      </c>
      <c r="U88" s="12">
        <v>4</v>
      </c>
      <c r="V88" s="99" t="s">
        <v>1</v>
      </c>
      <c r="W88" s="100"/>
      <c r="X88" s="107">
        <f>X89+X90</f>
        <v>4646500</v>
      </c>
      <c r="Y88" s="107">
        <f>Y89+Y90</f>
        <v>4646500</v>
      </c>
      <c r="Z88" s="137">
        <f>Z89+Z90</f>
        <v>4137748.09</v>
      </c>
    </row>
    <row r="89" spans="1:26" ht="15.75" x14ac:dyDescent="0.25">
      <c r="A89" s="9"/>
      <c r="B89" s="328" t="s">
        <v>67</v>
      </c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30"/>
      <c r="O89" s="98" t="s">
        <v>83</v>
      </c>
      <c r="P89" s="12" t="s">
        <v>64</v>
      </c>
      <c r="Q89" s="11" t="s">
        <v>5</v>
      </c>
      <c r="R89" s="52" t="s">
        <v>6</v>
      </c>
      <c r="S89" s="10" t="s">
        <v>82</v>
      </c>
      <c r="T89" s="12">
        <v>1</v>
      </c>
      <c r="U89" s="12">
        <v>4</v>
      </c>
      <c r="V89" s="99" t="s">
        <v>66</v>
      </c>
      <c r="W89" s="100"/>
      <c r="X89" s="107">
        <v>3471671</v>
      </c>
      <c r="Y89" s="107">
        <v>3471671</v>
      </c>
      <c r="Z89" s="137">
        <v>3471671</v>
      </c>
    </row>
    <row r="90" spans="1:26" ht="15.75" x14ac:dyDescent="0.25">
      <c r="A90" s="9"/>
      <c r="B90" s="328" t="s">
        <v>25</v>
      </c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30"/>
      <c r="O90" s="98" t="s">
        <v>83</v>
      </c>
      <c r="P90" s="63" t="s">
        <v>64</v>
      </c>
      <c r="Q90" s="8" t="s">
        <v>5</v>
      </c>
      <c r="R90" s="7" t="s">
        <v>6</v>
      </c>
      <c r="S90" s="6" t="s">
        <v>82</v>
      </c>
      <c r="T90" s="63">
        <v>1</v>
      </c>
      <c r="U90" s="63">
        <v>4</v>
      </c>
      <c r="V90" s="106" t="s">
        <v>22</v>
      </c>
      <c r="W90" s="100"/>
      <c r="X90" s="114">
        <v>1174829</v>
      </c>
      <c r="Y90" s="114">
        <v>1174829</v>
      </c>
      <c r="Z90" s="108">
        <v>666077.09</v>
      </c>
    </row>
    <row r="91" spans="1:26" ht="31.5" x14ac:dyDescent="0.25">
      <c r="A91" s="9"/>
      <c r="B91" s="135"/>
      <c r="C91" s="110"/>
      <c r="D91" s="110"/>
      <c r="E91" s="110"/>
      <c r="F91" s="110"/>
      <c r="G91" s="310"/>
      <c r="H91" s="310"/>
      <c r="I91" s="310"/>
      <c r="J91" s="310"/>
      <c r="K91" s="310"/>
      <c r="L91" s="310"/>
      <c r="M91" s="311" t="s">
        <v>191</v>
      </c>
      <c r="N91" s="312"/>
      <c r="O91" s="98"/>
      <c r="P91" s="198">
        <v>86</v>
      </c>
      <c r="Q91" s="8">
        <v>0</v>
      </c>
      <c r="R91" s="7">
        <v>1</v>
      </c>
      <c r="S91" s="6">
        <v>78888</v>
      </c>
      <c r="T91" s="198">
        <v>1</v>
      </c>
      <c r="U91" s="198">
        <v>4</v>
      </c>
      <c r="V91" s="106"/>
      <c r="W91" s="100"/>
      <c r="X91" s="114">
        <f>X92</f>
        <v>25000</v>
      </c>
      <c r="Y91" s="114">
        <f t="shared" ref="Y91:Z91" si="29">Y92</f>
        <v>0</v>
      </c>
      <c r="Z91" s="108">
        <f t="shared" si="29"/>
        <v>0</v>
      </c>
    </row>
    <row r="92" spans="1:26" ht="31.5" x14ac:dyDescent="0.25">
      <c r="A92" s="9"/>
      <c r="B92" s="135"/>
      <c r="C92" s="110"/>
      <c r="D92" s="110"/>
      <c r="E92" s="110"/>
      <c r="F92" s="110"/>
      <c r="G92" s="310"/>
      <c r="H92" s="310"/>
      <c r="I92" s="310"/>
      <c r="J92" s="310"/>
      <c r="K92" s="310"/>
      <c r="L92" s="310"/>
      <c r="M92" s="311" t="s">
        <v>67</v>
      </c>
      <c r="N92" s="312"/>
      <c r="O92" s="98"/>
      <c r="P92" s="198">
        <v>86</v>
      </c>
      <c r="Q92" s="8">
        <v>0</v>
      </c>
      <c r="R92" s="7">
        <v>1</v>
      </c>
      <c r="S92" s="6">
        <v>78888</v>
      </c>
      <c r="T92" s="198">
        <v>1</v>
      </c>
      <c r="U92" s="198">
        <v>4</v>
      </c>
      <c r="V92" s="183">
        <v>120</v>
      </c>
      <c r="W92" s="100"/>
      <c r="X92" s="114">
        <v>25000</v>
      </c>
      <c r="Y92" s="114">
        <v>0</v>
      </c>
      <c r="Z92" s="108">
        <v>0</v>
      </c>
    </row>
    <row r="93" spans="1:26" ht="31.5" x14ac:dyDescent="0.25">
      <c r="A93" s="9"/>
      <c r="B93" s="109"/>
      <c r="C93" s="110"/>
      <c r="D93" s="135"/>
      <c r="E93" s="135"/>
      <c r="F93" s="109"/>
      <c r="G93" s="102"/>
      <c r="H93" s="102"/>
      <c r="I93" s="102"/>
      <c r="J93" s="102"/>
      <c r="K93" s="102"/>
      <c r="L93" s="111"/>
      <c r="M93" s="112" t="s">
        <v>118</v>
      </c>
      <c r="N93" s="113"/>
      <c r="O93" s="98"/>
      <c r="P93" s="63">
        <v>86</v>
      </c>
      <c r="Q93" s="8">
        <v>0</v>
      </c>
      <c r="R93" s="7">
        <v>7</v>
      </c>
      <c r="S93" s="6">
        <v>0</v>
      </c>
      <c r="T93" s="63"/>
      <c r="U93" s="63"/>
      <c r="V93" s="106"/>
      <c r="W93" s="100"/>
      <c r="X93" s="114">
        <f>X94</f>
        <v>502439</v>
      </c>
      <c r="Y93" s="114">
        <f t="shared" ref="Y93:Z95" si="30">Y94</f>
        <v>0</v>
      </c>
      <c r="Z93" s="108">
        <f t="shared" si="30"/>
        <v>0</v>
      </c>
    </row>
    <row r="94" spans="1:26" ht="15.75" x14ac:dyDescent="0.25">
      <c r="A94" s="9"/>
      <c r="B94" s="109"/>
      <c r="C94" s="110"/>
      <c r="D94" s="135"/>
      <c r="E94" s="135"/>
      <c r="F94" s="109"/>
      <c r="G94" s="102"/>
      <c r="H94" s="102"/>
      <c r="I94" s="102"/>
      <c r="J94" s="102"/>
      <c r="K94" s="102"/>
      <c r="L94" s="111"/>
      <c r="M94" s="112" t="s">
        <v>119</v>
      </c>
      <c r="N94" s="113"/>
      <c r="O94" s="98"/>
      <c r="P94" s="63">
        <v>86</v>
      </c>
      <c r="Q94" s="8">
        <v>0</v>
      </c>
      <c r="R94" s="7">
        <v>7</v>
      </c>
      <c r="S94" s="6">
        <v>95555</v>
      </c>
      <c r="T94" s="63"/>
      <c r="U94" s="63"/>
      <c r="V94" s="106"/>
      <c r="W94" s="100"/>
      <c r="X94" s="114">
        <f>X95</f>
        <v>502439</v>
      </c>
      <c r="Y94" s="114">
        <f t="shared" si="30"/>
        <v>0</v>
      </c>
      <c r="Z94" s="108">
        <f t="shared" si="30"/>
        <v>0</v>
      </c>
    </row>
    <row r="95" spans="1:26" ht="15.75" x14ac:dyDescent="0.25">
      <c r="A95" s="9"/>
      <c r="B95" s="109"/>
      <c r="C95" s="110"/>
      <c r="D95" s="135"/>
      <c r="E95" s="135"/>
      <c r="F95" s="109"/>
      <c r="G95" s="102"/>
      <c r="H95" s="102"/>
      <c r="I95" s="102"/>
      <c r="J95" s="102"/>
      <c r="K95" s="102"/>
      <c r="L95" s="111"/>
      <c r="M95" s="112" t="s">
        <v>81</v>
      </c>
      <c r="N95" s="113"/>
      <c r="O95" s="98"/>
      <c r="P95" s="63">
        <v>86</v>
      </c>
      <c r="Q95" s="8">
        <v>0</v>
      </c>
      <c r="R95" s="7">
        <v>7</v>
      </c>
      <c r="S95" s="6">
        <v>95555</v>
      </c>
      <c r="T95" s="63">
        <v>1</v>
      </c>
      <c r="U95" s="63">
        <v>13</v>
      </c>
      <c r="V95" s="106"/>
      <c r="W95" s="100"/>
      <c r="X95" s="114">
        <f>X96</f>
        <v>502439</v>
      </c>
      <c r="Y95" s="114">
        <f t="shared" si="30"/>
        <v>0</v>
      </c>
      <c r="Z95" s="108">
        <f t="shared" si="30"/>
        <v>0</v>
      </c>
    </row>
    <row r="96" spans="1:26" ht="15.75" x14ac:dyDescent="0.25">
      <c r="A96" s="9"/>
      <c r="B96" s="109"/>
      <c r="C96" s="110"/>
      <c r="D96" s="135"/>
      <c r="E96" s="135"/>
      <c r="F96" s="109"/>
      <c r="G96" s="102"/>
      <c r="H96" s="102"/>
      <c r="I96" s="102"/>
      <c r="J96" s="102"/>
      <c r="K96" s="102"/>
      <c r="L96" s="111"/>
      <c r="M96" s="112" t="s">
        <v>76</v>
      </c>
      <c r="N96" s="113"/>
      <c r="O96" s="98"/>
      <c r="P96" s="63">
        <v>86</v>
      </c>
      <c r="Q96" s="8">
        <v>0</v>
      </c>
      <c r="R96" s="7">
        <v>7</v>
      </c>
      <c r="S96" s="6">
        <v>95555</v>
      </c>
      <c r="T96" s="63">
        <v>1</v>
      </c>
      <c r="U96" s="63">
        <v>13</v>
      </c>
      <c r="V96" s="101">
        <v>850</v>
      </c>
      <c r="W96" s="100"/>
      <c r="X96" s="114">
        <v>502439</v>
      </c>
      <c r="Y96" s="114">
        <v>0</v>
      </c>
      <c r="Z96" s="108">
        <v>0</v>
      </c>
    </row>
    <row r="97" spans="1:26" ht="15.75" x14ac:dyDescent="0.25">
      <c r="A97" s="9"/>
      <c r="B97" s="109"/>
      <c r="C97" s="117"/>
      <c r="D97" s="119"/>
      <c r="E97" s="124"/>
      <c r="F97" s="368" t="s">
        <v>70</v>
      </c>
      <c r="G97" s="369"/>
      <c r="H97" s="369"/>
      <c r="I97" s="369"/>
      <c r="J97" s="369"/>
      <c r="K97" s="369"/>
      <c r="L97" s="369"/>
      <c r="M97" s="369"/>
      <c r="N97" s="370"/>
      <c r="O97" s="120" t="s">
        <v>69</v>
      </c>
      <c r="P97" s="14" t="s">
        <v>64</v>
      </c>
      <c r="Q97" s="41" t="s">
        <v>5</v>
      </c>
      <c r="R97" s="40" t="s">
        <v>63</v>
      </c>
      <c r="S97" s="42" t="s">
        <v>3</v>
      </c>
      <c r="T97" s="14" t="s">
        <v>1</v>
      </c>
      <c r="U97" s="14" t="s">
        <v>1</v>
      </c>
      <c r="V97" s="104" t="s">
        <v>1</v>
      </c>
      <c r="W97" s="116"/>
      <c r="X97" s="199">
        <f t="shared" ref="X97:Z98" si="31">X98</f>
        <v>101961</v>
      </c>
      <c r="Y97" s="199">
        <f t="shared" si="31"/>
        <v>103021</v>
      </c>
      <c r="Z97" s="209">
        <f t="shared" si="31"/>
        <v>107113</v>
      </c>
    </row>
    <row r="98" spans="1:26" ht="15.75" x14ac:dyDescent="0.25">
      <c r="A98" s="9"/>
      <c r="B98" s="93"/>
      <c r="C98" s="94"/>
      <c r="D98" s="125"/>
      <c r="E98" s="126"/>
      <c r="F98" s="97"/>
      <c r="G98" s="365" t="s">
        <v>68</v>
      </c>
      <c r="H98" s="366"/>
      <c r="I98" s="366"/>
      <c r="J98" s="366"/>
      <c r="K98" s="366"/>
      <c r="L98" s="366"/>
      <c r="M98" s="366"/>
      <c r="N98" s="367"/>
      <c r="O98" s="98" t="s">
        <v>65</v>
      </c>
      <c r="P98" s="12" t="s">
        <v>64</v>
      </c>
      <c r="Q98" s="11" t="s">
        <v>5</v>
      </c>
      <c r="R98" s="52" t="s">
        <v>63</v>
      </c>
      <c r="S98" s="10" t="s">
        <v>62</v>
      </c>
      <c r="T98" s="12" t="s">
        <v>1</v>
      </c>
      <c r="U98" s="12" t="s">
        <v>1</v>
      </c>
      <c r="V98" s="99" t="s">
        <v>1</v>
      </c>
      <c r="W98" s="100"/>
      <c r="X98" s="107">
        <f t="shared" si="31"/>
        <v>101961</v>
      </c>
      <c r="Y98" s="107">
        <f t="shared" si="31"/>
        <v>103021</v>
      </c>
      <c r="Z98" s="137">
        <f t="shared" si="31"/>
        <v>107113</v>
      </c>
    </row>
    <row r="99" spans="1:26" ht="15.75" x14ac:dyDescent="0.25">
      <c r="A99" s="9"/>
      <c r="B99" s="328" t="s">
        <v>72</v>
      </c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30"/>
      <c r="O99" s="98" t="s">
        <v>65</v>
      </c>
      <c r="P99" s="63" t="s">
        <v>64</v>
      </c>
      <c r="Q99" s="8" t="s">
        <v>5</v>
      </c>
      <c r="R99" s="7" t="s">
        <v>63</v>
      </c>
      <c r="S99" s="6" t="s">
        <v>62</v>
      </c>
      <c r="T99" s="63">
        <v>2</v>
      </c>
      <c r="U99" s="63">
        <v>3</v>
      </c>
      <c r="V99" s="106" t="s">
        <v>1</v>
      </c>
      <c r="W99" s="100"/>
      <c r="X99" s="114">
        <f>X100+X101</f>
        <v>101961</v>
      </c>
      <c r="Y99" s="114">
        <f>Y100+Y101</f>
        <v>103021</v>
      </c>
      <c r="Z99" s="108">
        <f>Z100+Z101</f>
        <v>107113</v>
      </c>
    </row>
    <row r="100" spans="1:26" ht="15.75" x14ac:dyDescent="0.25">
      <c r="A100" s="9"/>
      <c r="B100" s="328" t="s">
        <v>67</v>
      </c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30"/>
      <c r="O100" s="98" t="s">
        <v>65</v>
      </c>
      <c r="P100" s="12" t="s">
        <v>64</v>
      </c>
      <c r="Q100" s="11" t="s">
        <v>5</v>
      </c>
      <c r="R100" s="52" t="s">
        <v>63</v>
      </c>
      <c r="S100" s="10" t="s">
        <v>62</v>
      </c>
      <c r="T100" s="12">
        <v>2</v>
      </c>
      <c r="U100" s="12">
        <v>3</v>
      </c>
      <c r="V100" s="99" t="s">
        <v>66</v>
      </c>
      <c r="W100" s="100"/>
      <c r="X100" s="107">
        <v>91938</v>
      </c>
      <c r="Y100" s="107">
        <v>91938</v>
      </c>
      <c r="Z100" s="137">
        <v>91938</v>
      </c>
    </row>
    <row r="101" spans="1:26" ht="15.75" x14ac:dyDescent="0.25">
      <c r="A101" s="9"/>
      <c r="B101" s="328" t="s">
        <v>25</v>
      </c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30"/>
      <c r="O101" s="98" t="s">
        <v>65</v>
      </c>
      <c r="P101" s="63" t="s">
        <v>64</v>
      </c>
      <c r="Q101" s="8" t="s">
        <v>5</v>
      </c>
      <c r="R101" s="7" t="s">
        <v>63</v>
      </c>
      <c r="S101" s="6" t="s">
        <v>62</v>
      </c>
      <c r="T101" s="63">
        <v>2</v>
      </c>
      <c r="U101" s="63">
        <v>3</v>
      </c>
      <c r="V101" s="106" t="s">
        <v>22</v>
      </c>
      <c r="W101" s="100"/>
      <c r="X101" s="114">
        <v>10023</v>
      </c>
      <c r="Y101" s="114">
        <v>11083</v>
      </c>
      <c r="Z101" s="108">
        <v>15175</v>
      </c>
    </row>
    <row r="102" spans="1:26" ht="31.5" x14ac:dyDescent="0.25">
      <c r="A102" s="9"/>
      <c r="B102" s="111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60" t="s">
        <v>102</v>
      </c>
      <c r="N102" s="115"/>
      <c r="O102" s="98"/>
      <c r="P102" s="63">
        <v>86</v>
      </c>
      <c r="Q102" s="8">
        <v>0</v>
      </c>
      <c r="R102" s="7">
        <v>5</v>
      </c>
      <c r="S102" s="6">
        <v>0</v>
      </c>
      <c r="T102" s="63"/>
      <c r="U102" s="63"/>
      <c r="V102" s="106"/>
      <c r="W102" s="100"/>
      <c r="X102" s="114">
        <f>X103</f>
        <v>10000</v>
      </c>
      <c r="Y102" s="114">
        <f t="shared" ref="Y102:Z102" si="32">Y103</f>
        <v>10000</v>
      </c>
      <c r="Z102" s="108">
        <f t="shared" si="32"/>
        <v>10000</v>
      </c>
    </row>
    <row r="103" spans="1:26" ht="31.5" x14ac:dyDescent="0.25">
      <c r="A103" s="9"/>
      <c r="B103" s="111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60" t="s">
        <v>103</v>
      </c>
      <c r="N103" s="115"/>
      <c r="O103" s="98"/>
      <c r="P103" s="63">
        <v>86</v>
      </c>
      <c r="Q103" s="8">
        <v>0</v>
      </c>
      <c r="R103" s="7">
        <v>5</v>
      </c>
      <c r="S103" s="6">
        <v>90007</v>
      </c>
      <c r="T103" s="63"/>
      <c r="U103" s="63"/>
      <c r="V103" s="106"/>
      <c r="W103" s="100"/>
      <c r="X103" s="114">
        <f>X104</f>
        <v>10000</v>
      </c>
      <c r="Y103" s="114">
        <f t="shared" ref="Y103:Z103" si="33">Y104</f>
        <v>10000</v>
      </c>
      <c r="Z103" s="108">
        <f t="shared" si="33"/>
        <v>10000</v>
      </c>
    </row>
    <row r="104" spans="1:26" ht="58.5" customHeight="1" x14ac:dyDescent="0.25">
      <c r="A104" s="9"/>
      <c r="B104" s="111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6" t="s">
        <v>87</v>
      </c>
      <c r="N104" s="115"/>
      <c r="O104" s="98"/>
      <c r="P104" s="63">
        <v>86</v>
      </c>
      <c r="Q104" s="8">
        <v>0</v>
      </c>
      <c r="R104" s="7">
        <v>5</v>
      </c>
      <c r="S104" s="6">
        <v>90007</v>
      </c>
      <c r="T104" s="63">
        <v>1</v>
      </c>
      <c r="U104" s="63">
        <v>4</v>
      </c>
      <c r="V104" s="106"/>
      <c r="W104" s="100"/>
      <c r="X104" s="114">
        <f>X105</f>
        <v>10000</v>
      </c>
      <c r="Y104" s="114">
        <f t="shared" ref="Y104:Z104" si="34">Y105</f>
        <v>10000</v>
      </c>
      <c r="Z104" s="108">
        <f t="shared" si="34"/>
        <v>10000</v>
      </c>
    </row>
    <row r="105" spans="1:26" ht="33.75" customHeight="1" x14ac:dyDescent="0.25">
      <c r="A105" s="9"/>
      <c r="B105" s="111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6" t="s">
        <v>25</v>
      </c>
      <c r="N105" s="115"/>
      <c r="O105" s="98"/>
      <c r="P105" s="63">
        <v>86</v>
      </c>
      <c r="Q105" s="8">
        <v>0</v>
      </c>
      <c r="R105" s="7">
        <v>5</v>
      </c>
      <c r="S105" s="6">
        <v>90007</v>
      </c>
      <c r="T105" s="63">
        <v>1</v>
      </c>
      <c r="U105" s="63">
        <v>4</v>
      </c>
      <c r="V105" s="101">
        <v>240</v>
      </c>
      <c r="W105" s="100"/>
      <c r="X105" s="114">
        <v>10000</v>
      </c>
      <c r="Y105" s="114">
        <v>10000</v>
      </c>
      <c r="Z105" s="108">
        <v>10000</v>
      </c>
    </row>
    <row r="106" spans="1:26" ht="31.5" x14ac:dyDescent="0.25">
      <c r="A106" s="9"/>
      <c r="B106" s="102"/>
      <c r="C106" s="138"/>
      <c r="D106" s="102"/>
      <c r="E106" s="102"/>
      <c r="F106" s="102"/>
      <c r="G106" s="102"/>
      <c r="H106" s="102"/>
      <c r="I106" s="102"/>
      <c r="J106" s="102"/>
      <c r="K106" s="102"/>
      <c r="L106" s="111"/>
      <c r="M106" s="112" t="s">
        <v>104</v>
      </c>
      <c r="N106" s="113"/>
      <c r="O106" s="98"/>
      <c r="P106" s="63">
        <v>86</v>
      </c>
      <c r="Q106" s="8">
        <v>0</v>
      </c>
      <c r="R106" s="7">
        <v>6</v>
      </c>
      <c r="S106" s="6">
        <v>0</v>
      </c>
      <c r="T106" s="63"/>
      <c r="U106" s="63"/>
      <c r="V106" s="106"/>
      <c r="W106" s="100"/>
      <c r="X106" s="114">
        <f>X107</f>
        <v>10000</v>
      </c>
      <c r="Y106" s="114">
        <f t="shared" ref="Y106:Z108" si="35">Y107</f>
        <v>15000</v>
      </c>
      <c r="Z106" s="108">
        <f t="shared" si="35"/>
        <v>15000</v>
      </c>
    </row>
    <row r="107" spans="1:26" ht="31.5" x14ac:dyDescent="0.25">
      <c r="A107" s="9"/>
      <c r="B107" s="102"/>
      <c r="C107" s="138"/>
      <c r="D107" s="102"/>
      <c r="E107" s="102"/>
      <c r="F107" s="102"/>
      <c r="G107" s="102"/>
      <c r="H107" s="102"/>
      <c r="I107" s="102"/>
      <c r="J107" s="102"/>
      <c r="K107" s="102"/>
      <c r="L107" s="111"/>
      <c r="M107" s="112" t="s">
        <v>133</v>
      </c>
      <c r="N107" s="113"/>
      <c r="O107" s="98"/>
      <c r="P107" s="63">
        <v>86</v>
      </c>
      <c r="Q107" s="8">
        <v>0</v>
      </c>
      <c r="R107" s="7">
        <v>6</v>
      </c>
      <c r="S107" s="6">
        <v>90008</v>
      </c>
      <c r="T107" s="63"/>
      <c r="U107" s="63"/>
      <c r="V107" s="106"/>
      <c r="W107" s="100"/>
      <c r="X107" s="114">
        <f>X108</f>
        <v>10000</v>
      </c>
      <c r="Y107" s="114">
        <f t="shared" si="35"/>
        <v>15000</v>
      </c>
      <c r="Z107" s="108">
        <f t="shared" si="35"/>
        <v>15000</v>
      </c>
    </row>
    <row r="108" spans="1:26" ht="47.25" x14ac:dyDescent="0.25">
      <c r="A108" s="9"/>
      <c r="B108" s="102"/>
      <c r="C108" s="138"/>
      <c r="D108" s="102"/>
      <c r="E108" s="102"/>
      <c r="F108" s="102"/>
      <c r="G108" s="102"/>
      <c r="H108" s="102"/>
      <c r="I108" s="102"/>
      <c r="J108" s="102"/>
      <c r="K108" s="102"/>
      <c r="L108" s="111"/>
      <c r="M108" s="112" t="s">
        <v>87</v>
      </c>
      <c r="N108" s="113"/>
      <c r="O108" s="98"/>
      <c r="P108" s="63">
        <v>86</v>
      </c>
      <c r="Q108" s="8">
        <v>0</v>
      </c>
      <c r="R108" s="7">
        <v>6</v>
      </c>
      <c r="S108" s="6">
        <v>90008</v>
      </c>
      <c r="T108" s="63">
        <v>1</v>
      </c>
      <c r="U108" s="63">
        <v>4</v>
      </c>
      <c r="V108" s="106"/>
      <c r="W108" s="100"/>
      <c r="X108" s="114">
        <f>X109</f>
        <v>10000</v>
      </c>
      <c r="Y108" s="114">
        <f t="shared" si="35"/>
        <v>15000</v>
      </c>
      <c r="Z108" s="108">
        <f t="shared" si="35"/>
        <v>15000</v>
      </c>
    </row>
    <row r="109" spans="1:26" ht="31.5" x14ac:dyDescent="0.25">
      <c r="A109" s="9"/>
      <c r="B109" s="102"/>
      <c r="C109" s="138"/>
      <c r="D109" s="102"/>
      <c r="E109" s="102"/>
      <c r="F109" s="102"/>
      <c r="G109" s="102"/>
      <c r="H109" s="102"/>
      <c r="I109" s="102"/>
      <c r="J109" s="102"/>
      <c r="K109" s="102"/>
      <c r="L109" s="111"/>
      <c r="M109" s="112" t="s">
        <v>25</v>
      </c>
      <c r="N109" s="113"/>
      <c r="O109" s="98"/>
      <c r="P109" s="63">
        <v>86</v>
      </c>
      <c r="Q109" s="8">
        <v>0</v>
      </c>
      <c r="R109" s="7">
        <v>6</v>
      </c>
      <c r="S109" s="6">
        <v>90008</v>
      </c>
      <c r="T109" s="63">
        <v>1</v>
      </c>
      <c r="U109" s="63">
        <v>4</v>
      </c>
      <c r="V109" s="101">
        <v>240</v>
      </c>
      <c r="W109" s="100"/>
      <c r="X109" s="114">
        <v>10000</v>
      </c>
      <c r="Y109" s="114">
        <v>15000</v>
      </c>
      <c r="Z109" s="108">
        <v>15000</v>
      </c>
    </row>
    <row r="110" spans="1:26" ht="47.25" x14ac:dyDescent="0.25">
      <c r="A110" s="9"/>
      <c r="B110" s="102"/>
      <c r="C110" s="310"/>
      <c r="D110" s="111"/>
      <c r="E110" s="310"/>
      <c r="F110" s="310"/>
      <c r="G110" s="310"/>
      <c r="H110" s="310"/>
      <c r="I110" s="310"/>
      <c r="J110" s="310"/>
      <c r="K110" s="310"/>
      <c r="L110" s="310"/>
      <c r="M110" s="112" t="s">
        <v>192</v>
      </c>
      <c r="N110" s="312"/>
      <c r="O110" s="98"/>
      <c r="P110" s="198">
        <v>86</v>
      </c>
      <c r="Q110" s="8">
        <v>0</v>
      </c>
      <c r="R110" s="7">
        <v>1</v>
      </c>
      <c r="S110" s="6">
        <v>0</v>
      </c>
      <c r="T110" s="198"/>
      <c r="U110" s="198"/>
      <c r="V110" s="101"/>
      <c r="W110" s="100"/>
      <c r="X110" s="114">
        <f>X111</f>
        <v>5000</v>
      </c>
      <c r="Y110" s="114">
        <f t="shared" ref="Y110:Z112" si="36">Y111</f>
        <v>0</v>
      </c>
      <c r="Z110" s="108">
        <f t="shared" si="36"/>
        <v>0</v>
      </c>
    </row>
    <row r="111" spans="1:26" ht="47.25" x14ac:dyDescent="0.25">
      <c r="A111" s="9"/>
      <c r="B111" s="102"/>
      <c r="C111" s="310"/>
      <c r="D111" s="111"/>
      <c r="E111" s="310"/>
      <c r="F111" s="310"/>
      <c r="G111" s="310"/>
      <c r="H111" s="310"/>
      <c r="I111" s="310"/>
      <c r="J111" s="310"/>
      <c r="K111" s="310"/>
      <c r="L111" s="310"/>
      <c r="M111" s="112" t="s">
        <v>193</v>
      </c>
      <c r="N111" s="312"/>
      <c r="O111" s="98"/>
      <c r="P111" s="198">
        <v>86</v>
      </c>
      <c r="Q111" s="8">
        <v>0</v>
      </c>
      <c r="R111" s="7">
        <v>1</v>
      </c>
      <c r="S111" s="6">
        <v>40</v>
      </c>
      <c r="T111" s="198"/>
      <c r="U111" s="198"/>
      <c r="V111" s="101"/>
      <c r="W111" s="100"/>
      <c r="X111" s="114">
        <f>X112</f>
        <v>5000</v>
      </c>
      <c r="Y111" s="114">
        <f t="shared" si="36"/>
        <v>0</v>
      </c>
      <c r="Z111" s="108">
        <f t="shared" si="36"/>
        <v>0</v>
      </c>
    </row>
    <row r="112" spans="1:26" ht="47.25" x14ac:dyDescent="0.25">
      <c r="A112" s="9"/>
      <c r="B112" s="102"/>
      <c r="C112" s="310"/>
      <c r="D112" s="111"/>
      <c r="E112" s="310"/>
      <c r="F112" s="310"/>
      <c r="G112" s="310"/>
      <c r="H112" s="310"/>
      <c r="I112" s="310"/>
      <c r="J112" s="310"/>
      <c r="K112" s="310"/>
      <c r="L112" s="310"/>
      <c r="M112" s="112" t="s">
        <v>87</v>
      </c>
      <c r="N112" s="312"/>
      <c r="O112" s="98"/>
      <c r="P112" s="198">
        <v>86</v>
      </c>
      <c r="Q112" s="8">
        <v>0</v>
      </c>
      <c r="R112" s="7">
        <v>1</v>
      </c>
      <c r="S112" s="6">
        <v>40</v>
      </c>
      <c r="T112" s="198">
        <v>1</v>
      </c>
      <c r="U112" s="198">
        <v>4</v>
      </c>
      <c r="V112" s="101"/>
      <c r="W112" s="100"/>
      <c r="X112" s="114">
        <f>X113</f>
        <v>5000</v>
      </c>
      <c r="Y112" s="114">
        <f t="shared" si="36"/>
        <v>0</v>
      </c>
      <c r="Z112" s="108">
        <f t="shared" si="36"/>
        <v>0</v>
      </c>
    </row>
    <row r="113" spans="1:26" ht="15.75" x14ac:dyDescent="0.25">
      <c r="A113" s="9"/>
      <c r="B113" s="102"/>
      <c r="C113" s="310"/>
      <c r="D113" s="111"/>
      <c r="E113" s="310"/>
      <c r="F113" s="310"/>
      <c r="G113" s="310"/>
      <c r="H113" s="310"/>
      <c r="I113" s="310"/>
      <c r="J113" s="310"/>
      <c r="K113" s="310"/>
      <c r="L113" s="310"/>
      <c r="M113" s="112" t="s">
        <v>117</v>
      </c>
      <c r="N113" s="312"/>
      <c r="O113" s="98"/>
      <c r="P113" s="198">
        <v>86</v>
      </c>
      <c r="Q113" s="8">
        <v>0</v>
      </c>
      <c r="R113" s="7">
        <v>1</v>
      </c>
      <c r="S113" s="6">
        <v>40</v>
      </c>
      <c r="T113" s="198">
        <v>1</v>
      </c>
      <c r="U113" s="198">
        <v>4</v>
      </c>
      <c r="V113" s="101">
        <v>540</v>
      </c>
      <c r="W113" s="100"/>
      <c r="X113" s="114">
        <v>5000</v>
      </c>
      <c r="Y113" s="114">
        <v>0</v>
      </c>
      <c r="Z113" s="108">
        <v>0</v>
      </c>
    </row>
    <row r="114" spans="1:26" ht="16.5" thickBot="1" x14ac:dyDescent="0.3">
      <c r="A114" s="9"/>
      <c r="B114" s="142"/>
      <c r="C114" s="143"/>
      <c r="D114" s="359" t="s">
        <v>2</v>
      </c>
      <c r="E114" s="360"/>
      <c r="F114" s="360"/>
      <c r="G114" s="360"/>
      <c r="H114" s="360"/>
      <c r="I114" s="360"/>
      <c r="J114" s="360"/>
      <c r="K114" s="360"/>
      <c r="L114" s="360"/>
      <c r="M114" s="360"/>
      <c r="N114" s="361"/>
      <c r="O114" s="144" t="s">
        <v>134</v>
      </c>
      <c r="P114" s="145" t="s">
        <v>135</v>
      </c>
      <c r="Q114" s="146" t="s">
        <v>5</v>
      </c>
      <c r="R114" s="147" t="s">
        <v>4</v>
      </c>
      <c r="S114" s="148" t="s">
        <v>3</v>
      </c>
      <c r="T114" s="145" t="s">
        <v>1</v>
      </c>
      <c r="U114" s="145" t="s">
        <v>1</v>
      </c>
      <c r="V114" s="149" t="s">
        <v>1</v>
      </c>
      <c r="W114" s="150"/>
      <c r="X114" s="151">
        <f>[2]Ведомст!X142</f>
        <v>0</v>
      </c>
      <c r="Y114" s="151">
        <f>'приложение №10'!Y106</f>
        <v>246025.72</v>
      </c>
      <c r="Z114" s="187">
        <f>'приложение №10'!Z106</f>
        <v>495836.91</v>
      </c>
    </row>
    <row r="115" spans="1:26" ht="16.5" thickBot="1" x14ac:dyDescent="0.3">
      <c r="A115" s="5"/>
      <c r="B115" s="152"/>
      <c r="C115" s="152"/>
      <c r="D115" s="152"/>
      <c r="E115" s="152"/>
      <c r="F115" s="152"/>
      <c r="G115" s="152"/>
      <c r="H115" s="152"/>
      <c r="I115" s="152"/>
      <c r="J115" s="152"/>
      <c r="K115" s="153"/>
      <c r="L115" s="152"/>
      <c r="M115" s="154"/>
      <c r="N115" s="155"/>
      <c r="O115" s="156" t="s">
        <v>101</v>
      </c>
      <c r="P115" s="157" t="s">
        <v>1</v>
      </c>
      <c r="Q115" s="157" t="s">
        <v>1</v>
      </c>
      <c r="R115" s="157" t="s">
        <v>1</v>
      </c>
      <c r="S115" s="157" t="s">
        <v>1</v>
      </c>
      <c r="T115" s="290">
        <v>0</v>
      </c>
      <c r="U115" s="291">
        <v>0</v>
      </c>
      <c r="V115" s="289" t="s">
        <v>136</v>
      </c>
      <c r="W115" s="158"/>
      <c r="X115" s="105"/>
      <c r="Y115" s="159"/>
      <c r="Z115" s="268"/>
    </row>
    <row r="116" spans="1:26" ht="16.5" thickBot="1" x14ac:dyDescent="0.3">
      <c r="A116" s="4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7"/>
      <c r="M116" s="160" t="s">
        <v>0</v>
      </c>
      <c r="N116" s="161"/>
      <c r="O116" s="161"/>
      <c r="P116" s="161"/>
      <c r="Q116" s="161"/>
      <c r="R116" s="161"/>
      <c r="S116" s="161"/>
      <c r="T116" s="161"/>
      <c r="U116" s="161"/>
      <c r="V116" s="162"/>
      <c r="W116" s="163"/>
      <c r="X116" s="163">
        <f>X21+X32+X45+X82</f>
        <v>11670516.07</v>
      </c>
      <c r="Y116" s="163">
        <f>Y21+Y32+Y45+Y82+Y114</f>
        <v>9672802.4300000016</v>
      </c>
      <c r="Z116" s="308">
        <f>Z21+Z32+Z45+Z82+Z114</f>
        <v>9546390.3200000003</v>
      </c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  <c r="R117" s="3"/>
      <c r="S117" s="3"/>
      <c r="T117" s="3"/>
      <c r="U117" s="3"/>
      <c r="V117" s="69"/>
      <c r="W117" s="69"/>
      <c r="X117" s="67"/>
      <c r="Y117" s="164"/>
      <c r="Z117" s="69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65"/>
      <c r="W118" s="165"/>
      <c r="X118" s="165"/>
      <c r="Y118" s="165"/>
      <c r="Z118" s="165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65"/>
      <c r="W119" s="165"/>
      <c r="X119" s="165"/>
      <c r="Y119" s="165"/>
      <c r="Z119" s="165"/>
    </row>
  </sheetData>
  <mergeCells count="55">
    <mergeCell ref="G79:N79"/>
    <mergeCell ref="B81:N81"/>
    <mergeCell ref="G25:N25"/>
    <mergeCell ref="B26:N26"/>
    <mergeCell ref="B27:N27"/>
    <mergeCell ref="G28:N28"/>
    <mergeCell ref="F39:N39"/>
    <mergeCell ref="D45:N45"/>
    <mergeCell ref="F66:N66"/>
    <mergeCell ref="G67:N67"/>
    <mergeCell ref="B29:N29"/>
    <mergeCell ref="B30:N30"/>
    <mergeCell ref="B31:N31"/>
    <mergeCell ref="D32:N32"/>
    <mergeCell ref="E34:N34"/>
    <mergeCell ref="G53:N53"/>
    <mergeCell ref="P19:S19"/>
    <mergeCell ref="P20:S20"/>
    <mergeCell ref="D21:N21"/>
    <mergeCell ref="G22:N22"/>
    <mergeCell ref="B23:N23"/>
    <mergeCell ref="B24:N24"/>
    <mergeCell ref="E46:N46"/>
    <mergeCell ref="F52:N52"/>
    <mergeCell ref="G40:N40"/>
    <mergeCell ref="B41:N41"/>
    <mergeCell ref="B42:N42"/>
    <mergeCell ref="B54:N54"/>
    <mergeCell ref="B55:N55"/>
    <mergeCell ref="F56:N56"/>
    <mergeCell ref="G57:N57"/>
    <mergeCell ref="B80:N80"/>
    <mergeCell ref="E60:N60"/>
    <mergeCell ref="F61:N61"/>
    <mergeCell ref="G62:N62"/>
    <mergeCell ref="B63:N63"/>
    <mergeCell ref="B64:N64"/>
    <mergeCell ref="E65:N65"/>
    <mergeCell ref="B59:N59"/>
    <mergeCell ref="B58:N58"/>
    <mergeCell ref="B68:N68"/>
    <mergeCell ref="B69:N69"/>
    <mergeCell ref="F78:N78"/>
    <mergeCell ref="B99:N99"/>
    <mergeCell ref="B100:N100"/>
    <mergeCell ref="B101:N101"/>
    <mergeCell ref="D114:N114"/>
    <mergeCell ref="D82:N82"/>
    <mergeCell ref="F83:N83"/>
    <mergeCell ref="G87:N87"/>
    <mergeCell ref="B88:N88"/>
    <mergeCell ref="B89:N89"/>
    <mergeCell ref="B90:N90"/>
    <mergeCell ref="F97:N97"/>
    <mergeCell ref="G98:N98"/>
  </mergeCells>
  <pageMargins left="0.19685039370078741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6" sqref="B6"/>
    </sheetView>
  </sheetViews>
  <sheetFormatPr defaultRowHeight="15" x14ac:dyDescent="0.25"/>
  <cols>
    <col min="1" max="1" width="8.140625" customWidth="1"/>
    <col min="2" max="2" width="73.140625" customWidth="1"/>
    <col min="3" max="3" width="36.7109375" customWidth="1"/>
  </cols>
  <sheetData>
    <row r="1" spans="1:3" ht="18.75" x14ac:dyDescent="0.3">
      <c r="A1" s="292"/>
      <c r="B1" s="293"/>
      <c r="C1" s="293" t="s">
        <v>155</v>
      </c>
    </row>
    <row r="2" spans="1:3" ht="18.75" x14ac:dyDescent="0.3">
      <c r="A2" s="292"/>
      <c r="B2" s="293"/>
      <c r="C2" s="293" t="s">
        <v>100</v>
      </c>
    </row>
    <row r="3" spans="1:3" ht="18.75" x14ac:dyDescent="0.3">
      <c r="A3" s="292"/>
      <c r="B3" s="293"/>
      <c r="C3" s="293" t="s">
        <v>99</v>
      </c>
    </row>
    <row r="4" spans="1:3" ht="18.75" x14ac:dyDescent="0.3">
      <c r="A4" s="292"/>
      <c r="B4" s="293"/>
      <c r="C4" s="293" t="s">
        <v>112</v>
      </c>
    </row>
    <row r="5" spans="1:3" ht="18.75" x14ac:dyDescent="0.3">
      <c r="A5" s="292"/>
      <c r="B5" s="293"/>
      <c r="C5" s="293" t="s">
        <v>123</v>
      </c>
    </row>
    <row r="6" spans="1:3" ht="18.75" x14ac:dyDescent="0.3">
      <c r="A6" s="292"/>
      <c r="B6" s="293"/>
      <c r="C6" s="293" t="s">
        <v>124</v>
      </c>
    </row>
    <row r="7" spans="1:3" ht="18.75" x14ac:dyDescent="0.3">
      <c r="A7" s="292"/>
      <c r="B7" s="293"/>
      <c r="C7" s="293" t="s">
        <v>194</v>
      </c>
    </row>
    <row r="8" spans="1:3" x14ac:dyDescent="0.25">
      <c r="A8" s="380" t="s">
        <v>187</v>
      </c>
      <c r="B8" s="380"/>
      <c r="C8" s="380"/>
    </row>
    <row r="9" spans="1:3" ht="21.75" customHeight="1" x14ac:dyDescent="0.25">
      <c r="A9" s="381"/>
      <c r="B9" s="381"/>
      <c r="C9" s="381"/>
    </row>
    <row r="10" spans="1:3" ht="37.5" x14ac:dyDescent="0.25">
      <c r="A10" s="294" t="s">
        <v>156</v>
      </c>
      <c r="B10" s="295" t="s">
        <v>157</v>
      </c>
      <c r="C10" s="294" t="s">
        <v>186</v>
      </c>
    </row>
    <row r="11" spans="1:3" ht="18.75" x14ac:dyDescent="0.3">
      <c r="A11" s="296">
        <v>1</v>
      </c>
      <c r="B11" s="296">
        <v>2</v>
      </c>
      <c r="C11" s="295">
        <v>3</v>
      </c>
    </row>
    <row r="12" spans="1:3" ht="37.5" x14ac:dyDescent="0.3">
      <c r="A12" s="297">
        <v>1</v>
      </c>
      <c r="B12" s="298" t="s">
        <v>158</v>
      </c>
      <c r="C12" s="299">
        <f>C13+C15+C14+C23</f>
        <v>5273.53</v>
      </c>
    </row>
    <row r="13" spans="1:3" ht="18.75" x14ac:dyDescent="0.3">
      <c r="A13" s="297" t="s">
        <v>159</v>
      </c>
      <c r="B13" s="298" t="s">
        <v>160</v>
      </c>
      <c r="C13" s="300">
        <v>3494.7</v>
      </c>
    </row>
    <row r="14" spans="1:3" ht="56.25" x14ac:dyDescent="0.3">
      <c r="A14" s="297" t="s">
        <v>161</v>
      </c>
      <c r="B14" s="298" t="s">
        <v>162</v>
      </c>
      <c r="C14" s="300">
        <v>592.79999999999995</v>
      </c>
    </row>
    <row r="15" spans="1:3" ht="56.25" x14ac:dyDescent="0.3">
      <c r="A15" s="297" t="s">
        <v>163</v>
      </c>
      <c r="B15" s="298" t="s">
        <v>164</v>
      </c>
      <c r="C15" s="300">
        <v>956.19</v>
      </c>
    </row>
    <row r="16" spans="1:3" ht="18.75" x14ac:dyDescent="0.25">
      <c r="A16" s="301" t="s">
        <v>165</v>
      </c>
      <c r="B16" s="298" t="s">
        <v>166</v>
      </c>
      <c r="C16" s="300">
        <v>2</v>
      </c>
    </row>
    <row r="17" spans="1:3" ht="18.75" x14ac:dyDescent="0.25">
      <c r="A17" s="301" t="s">
        <v>167</v>
      </c>
      <c r="B17" s="298" t="s">
        <v>168</v>
      </c>
      <c r="C17" s="300">
        <v>30.6</v>
      </c>
    </row>
    <row r="18" spans="1:3" ht="18.75" x14ac:dyDescent="0.25">
      <c r="A18" s="301" t="s">
        <v>169</v>
      </c>
      <c r="B18" s="298" t="s">
        <v>170</v>
      </c>
      <c r="C18" s="307">
        <v>956.19</v>
      </c>
    </row>
    <row r="19" spans="1:3" ht="18.75" x14ac:dyDescent="0.25">
      <c r="A19" s="301" t="s">
        <v>171</v>
      </c>
      <c r="B19" s="298" t="s">
        <v>172</v>
      </c>
      <c r="C19" s="300"/>
    </row>
    <row r="20" spans="1:3" ht="37.5" x14ac:dyDescent="0.25">
      <c r="A20" s="301" t="s">
        <v>173</v>
      </c>
      <c r="B20" s="298" t="s">
        <v>174</v>
      </c>
      <c r="C20" s="300"/>
    </row>
    <row r="21" spans="1:3" ht="37.5" x14ac:dyDescent="0.25">
      <c r="A21" s="301" t="s">
        <v>175</v>
      </c>
      <c r="B21" s="298" t="s">
        <v>176</v>
      </c>
      <c r="C21" s="300"/>
    </row>
    <row r="22" spans="1:3" ht="56.25" x14ac:dyDescent="0.3">
      <c r="A22" s="297" t="s">
        <v>177</v>
      </c>
      <c r="B22" s="298" t="s">
        <v>178</v>
      </c>
      <c r="C22" s="302"/>
    </row>
    <row r="23" spans="1:3" ht="56.25" x14ac:dyDescent="0.3">
      <c r="A23" s="297" t="s">
        <v>179</v>
      </c>
      <c r="B23" s="298" t="s">
        <v>180</v>
      </c>
      <c r="C23" s="300">
        <v>229.84</v>
      </c>
    </row>
    <row r="24" spans="1:3" ht="56.25" x14ac:dyDescent="0.3">
      <c r="A24" s="303">
        <v>2</v>
      </c>
      <c r="B24" s="304" t="s">
        <v>181</v>
      </c>
      <c r="C24" s="302">
        <v>775.2</v>
      </c>
    </row>
  </sheetData>
  <mergeCells count="1">
    <mergeCell ref="A8:C9"/>
  </mergeCells>
  <pageMargins left="0.19685039370078741" right="0.19685039370078741" top="0.35433070866141736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№10</vt:lpstr>
      <vt:lpstr>приложение №11</vt:lpstr>
      <vt:lpstr>приложение №12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2020-12-23T11:26:03Z</cp:lastPrinted>
  <dcterms:created xsi:type="dcterms:W3CDTF">2016-11-24T08:46:03Z</dcterms:created>
  <dcterms:modified xsi:type="dcterms:W3CDTF">2020-12-23T11:26:14Z</dcterms:modified>
</cp:coreProperties>
</file>