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доходы" sheetId="1" r:id="rId1"/>
  </sheets>
  <externalReferences>
    <externalReference r:id="rId4"/>
    <externalReference r:id="rId5"/>
  </externalReferences>
  <definedNames>
    <definedName name="__bookmark_1">'[1]Доходы_НОВ'!#REF!</definedName>
    <definedName name="__bookmark_3">#REF!</definedName>
    <definedName name="__bookmark_4">#REF!</definedName>
    <definedName name="__bookmark_5">#REF!</definedName>
    <definedName name="_xlnm.Print_Titles" localSheetId="0">'доходы'!$11:$11</definedName>
    <definedName name="_xlnm.Print_Area" localSheetId="0">'доходы'!$B$1:$F$55</definedName>
  </definedNames>
  <calcPr fullCalcOnLoad="1"/>
</workbook>
</file>

<file path=xl/sharedStrings.xml><?xml version="1.0" encoding="utf-8"?>
<sst xmlns="http://schemas.openxmlformats.org/spreadsheetml/2006/main" count="103" uniqueCount="102">
  <si>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</si>
  <si>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</si>
  <si>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</si>
  <si>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</si>
  <si>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</si>
  <si>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</si>
  <si>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</si>
  <si>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</si>
  <si>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</si>
  <si>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</si>
  <si>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</si>
  <si>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</si>
  <si>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Код дохода</t>
  </si>
  <si>
    <t>Наименование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</si>
  <si>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</si>
  <si>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</si>
  <si>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</si>
  <si>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</si>
  <si>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</si>
  <si>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тыс.руб.</t>
  </si>
  <si>
    <t>к решению Совета депутатов</t>
  </si>
  <si>
    <t xml:space="preserve">ПОСТУПЛЕНИЕ ДОХОДОВ В БЮДЖЕТ </t>
  </si>
  <si>
    <t>Дотации на выравнивание бюджетной обеспеченности поселений из областного бюджета</t>
  </si>
  <si>
    <r>
      <t>Дотации на выравнивание бюджетной обеспеченности поселений из 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</si>
  <si>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</si>
  <si>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</si>
  <si>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</si>
  <si>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</si>
  <si>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</si>
  <si>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</si>
  <si>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Утвержденные бюджетные назначения</t>
  </si>
  <si>
    <t>Исполнено</t>
  </si>
  <si>
    <t>1 00 00000 00 0000 000</t>
  </si>
  <si>
    <t>1 01 00000 00 0000 000</t>
  </si>
  <si>
    <t>1 01 02010 01 0000 110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</si>
  <si>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</si>
  <si>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</si>
  <si>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</si>
  <si>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</si>
  <si>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</si>
  <si>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</si>
  <si>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</si>
  <si>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1 05 03000 01 0000 110</t>
  </si>
  <si>
    <t>1 05 03010 01 0000 110</t>
  </si>
  <si>
    <t>1 05 03020 01 0000 110</t>
  </si>
  <si>
    <t>0,00</t>
  </si>
  <si>
    <t>1 06 00000 00 0000 000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</si>
  <si>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</si>
  <si>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</si>
  <si>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</si>
  <si>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</si>
  <si>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</si>
  <si>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</si>
  <si>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</si>
  <si>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</si>
  <si>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</si>
  <si>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</si>
  <si>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</si>
  <si>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</si>
  <si>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</si>
  <si>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</si>
  <si>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</si>
  <si>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</si>
  <si>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1 11 00000 00 0000 000</t>
  </si>
  <si>
    <t>1 11 05000 00 0000 120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</si>
  <si>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</si>
  <si>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</si>
  <si>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</si>
  <si>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</si>
  <si>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2 02 00000 00 0000 000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</si>
  <si>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</si>
  <si>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</si>
  <si>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</si>
  <si>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 ДОХОДОВ</t>
  </si>
  <si>
    <t>1 01 02000 01 0000 110</t>
  </si>
  <si>
    <t>2 02 04000 00 0000 151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</si>
  <si>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</si>
  <si>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</si>
  <si>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</si>
  <si>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МО Сергиевский сельсовет</t>
  </si>
  <si>
    <t>МУНИЦИПАЛЬНОГО ОБРАЗОВАНИЯ СЕРГИЕВСКИЙ СЕЛЬСОВЕТ</t>
  </si>
  <si>
    <t>Приложение №5</t>
  </si>
  <si>
    <t>2021 год</t>
  </si>
  <si>
    <t>Дотации бюджетам сельских поселений на поддержку мер по обеспечению сбалансированности бюджетов на уплату налога на имущество</t>
  </si>
  <si>
    <t>2022 год</t>
  </si>
  <si>
    <t>2 02 10000 00 0000 150</t>
  </si>
  <si>
    <t xml:space="preserve">2 02 15002 10 0001 150 </t>
  </si>
  <si>
    <t>2  02 16001 10 0001 150</t>
  </si>
  <si>
    <t>2 02 16001 10 0002 150</t>
  </si>
  <si>
    <t>2 02 16001 10 0000 150</t>
  </si>
  <si>
    <t>2 02 16001 00 0000 150</t>
  </si>
  <si>
    <t>2 02 15002 10 6888 150</t>
  </si>
  <si>
    <t>Дотации бюджетам  сельских поселений на поддержку мер  по обеспечению сбалансированности бюджетов для обеспечения минимального размера оплаты труда работников бюджетной сферы</t>
  </si>
  <si>
    <t>2 02 35118 10 0000 150</t>
  </si>
  <si>
    <t>2 02 30000 00 0000 150</t>
  </si>
  <si>
    <t>2 02 49999 10 6777 150</t>
  </si>
  <si>
    <t>Прочие межбюджетные трансферты, перердаваемые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</si>
  <si>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НА 2021 ГОД И НА ПЛАНОВЫЙ ПЕРИОД 2022 И 2023 ГОДОВ</t>
  </si>
  <si>
    <t>2023 год</t>
  </si>
  <si>
    <t>1 01 02080 01 0000 110</t>
  </si>
  <si>
    <t>Налог на доходы физических лиц в части суммы налога, превышающей 650000 рублей, относящийся к части налоговой базы, превышающей 5000000 рублей</t>
  </si>
  <si>
    <t xml:space="preserve">от 24 декабря 2020 г. №10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</si>
</sst>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0_ ;[Red]\-0\ "/>
    <numFmt numFmtId="180" formatCode="#,##0.00;[Red]\-#,##0.00;0.00"/>
    <numFmt numFmtId="181" formatCode="00\.00\.00"/>
    <numFmt numFmtId="182" formatCode="000"/>
    <numFmt numFmtId="183" formatCode="000\.00\.00"/>
    <numFmt numFmtId="184" formatCode="0000000"/>
    <numFmt numFmtId="185" formatCode="00"/>
    <numFmt numFmtId="186" formatCode="0000"/>
    <numFmt numFmtId="187" formatCode="000\.00\.000\.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0.000"/>
    <numFmt numFmtId="194" formatCode="0.00_ ;[Red]\-0.00\ "/>
    <numFmt numFmtId="195" formatCode="0.0_ ;[Red]\-0.0\ "/>
    <numFmt numFmtId="196" formatCode="0.000_ ;[Red]\-0.000\ "/>
    <numFmt numFmtId="197" formatCode="0.0000_ ;[Red]\-0.0000\ "/>
    <numFmt numFmtId="198" formatCode="_-* #,##0.000_р_._-;\-* #,##0.000_р_._-;_-* &quot;-&quot;??_р_._-;_-@_-"/>
    <numFmt numFmtId="199" formatCode="_-* #,##0.0_р_._-;\-* #,##0.0_р_._-;_-* &quot;-&quot;?_р_._-;_-@_-"/>
    <numFmt numFmtId="200" formatCode="&quot;&quot;###,##0.00"/>
  </numFmts>
  <fonts count="2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77" applyFont="1">
      <alignment/>
      <protection/>
    </xf>
    <xf numFmtId="0" fontId="20" fillId="0" borderId="0" xfId="77" applyFont="1" applyFill="1" applyProtection="1">
      <alignment/>
      <protection/>
    </xf>
    <xf numFmtId="0" fontId="20" fillId="0" borderId="0" xfId="77" applyFont="1" applyFill="1" applyAlignment="1" applyProtection="1">
      <alignment/>
      <protection/>
    </xf>
    <xf numFmtId="177" fontId="20" fillId="0" borderId="0" xfId="89" applyNumberFormat="1" applyFont="1" applyFill="1" applyAlignment="1" applyProtection="1">
      <alignment/>
      <protection/>
    </xf>
    <xf numFmtId="0" fontId="20" fillId="0" borderId="0" xfId="77" applyFont="1" applyFill="1" applyProtection="1">
      <alignment/>
      <protection locked="0"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/>
      <protection locked="0"/>
    </xf>
    <xf numFmtId="177" fontId="20" fillId="0" borderId="0" xfId="89" applyNumberFormat="1" applyFont="1" applyFill="1" applyAlignment="1" applyProtection="1">
      <alignment horizontal="center"/>
      <protection locked="0"/>
    </xf>
    <xf numFmtId="177" fontId="20" fillId="0" borderId="0" xfId="89" applyNumberFormat="1" applyFont="1" applyFill="1" applyAlignment="1" applyProtection="1">
      <alignment horizontal="right"/>
      <protection locked="0"/>
    </xf>
    <xf numFmtId="0" fontId="23" fillId="0" borderId="10" xfId="77" applyFont="1" applyBorder="1" applyAlignment="1">
      <alignment horizontal="center" vertical="center" wrapText="1"/>
      <protection/>
    </xf>
    <xf numFmtId="0" fontId="23" fillId="0" borderId="0" xfId="77" applyFont="1" applyBorder="1" applyAlignment="1">
      <alignment horizontal="center" vertical="center" wrapText="1"/>
      <protection/>
    </xf>
    <xf numFmtId="0" fontId="23" fillId="0" borderId="11" xfId="77" applyFont="1" applyBorder="1" applyAlignment="1">
      <alignment horizontal="center" vertical="center" wrapText="1"/>
      <protection/>
    </xf>
    <xf numFmtId="0" fontId="23" fillId="0" borderId="12" xfId="77" applyFont="1" applyBorder="1" applyAlignment="1">
      <alignment horizontal="center" vertical="center" wrapText="1"/>
      <protection/>
    </xf>
    <xf numFmtId="0" fontId="21" fillId="0" borderId="0" xfId="77" applyFont="1">
      <alignment/>
      <protection/>
    </xf>
    <xf numFmtId="0" fontId="24" fillId="4" borderId="13" xfId="77" applyFont="1" applyFill="1" applyBorder="1" applyAlignment="1">
      <alignment horizontal="center" vertical="center" wrapText="1"/>
      <protection/>
    </xf>
    <xf numFmtId="0" fontId="24" fillId="4" borderId="14" xfId="77" applyFont="1" applyFill="1" applyBorder="1" applyAlignment="1">
      <alignment horizontal="center" vertical="center" wrapText="1"/>
      <protection/>
    </xf>
    <xf numFmtId="0" fontId="24" fillId="4" borderId="15" xfId="77" applyFont="1" applyFill="1" applyBorder="1" applyAlignment="1">
      <alignment horizontal="center" vertical="center" wrapText="1"/>
      <protection/>
    </xf>
    <xf numFmtId="0" fontId="24" fillId="0" borderId="0" xfId="77" applyFont="1" applyBorder="1" applyAlignment="1">
      <alignment horizontal="center" wrapText="1"/>
      <protection/>
    </xf>
    <xf numFmtId="200" fontId="24" fillId="0" borderId="11" xfId="77" applyNumberFormat="1" applyFont="1" applyBorder="1" applyAlignment="1">
      <alignment horizontal="right" wrapText="1"/>
      <protection/>
    </xf>
    <xf numFmtId="200" fontId="24" fillId="0" borderId="12" xfId="77" applyNumberFormat="1" applyFont="1" applyBorder="1" applyAlignment="1">
      <alignment horizontal="right" wrapText="1"/>
      <protection/>
    </xf>
    <xf numFmtId="0" fontId="24" fillId="0" borderId="16" xfId="77" applyFont="1" applyBorder="1" applyAlignment="1">
      <alignment horizontal="center" vertical="center" wrapText="1"/>
      <protection/>
    </xf>
    <xf numFmtId="0" fontId="24" fillId="0" borderId="17" xfId="77" applyFont="1" applyBorder="1" applyAlignment="1">
      <alignment horizontal="left" vertical="top" wrapText="1"/>
      <protection/>
    </xf>
    <xf numFmtId="0" fontId="24" fillId="0" borderId="18" xfId="77" applyFont="1" applyBorder="1" applyAlignment="1">
      <alignment horizontal="center" wrapText="1"/>
      <protection/>
    </xf>
    <xf numFmtId="0" fontId="23" fillId="0" borderId="16" xfId="77" applyFont="1" applyBorder="1" applyAlignment="1">
      <alignment horizontal="center" vertical="center" wrapText="1"/>
      <protection/>
    </xf>
    <xf numFmtId="0" fontId="23" fillId="0" borderId="17" xfId="77" applyFont="1" applyBorder="1" applyAlignment="1">
      <alignment horizontal="left" vertical="top" wrapText="1"/>
      <protection/>
    </xf>
    <xf numFmtId="0" fontId="23" fillId="0" borderId="18" xfId="77" applyFont="1" applyBorder="1" applyAlignment="1">
      <alignment horizontal="center" wrapText="1"/>
      <protection/>
    </xf>
    <xf numFmtId="0" fontId="23" fillId="0" borderId="0" xfId="77" applyFont="1" applyBorder="1" applyAlignment="1">
      <alignment horizontal="center" wrapText="1"/>
      <protection/>
    </xf>
    <xf numFmtId="200" fontId="23" fillId="0" borderId="11" xfId="77" applyNumberFormat="1" applyFont="1" applyBorder="1" applyAlignment="1">
      <alignment horizontal="right" wrapText="1"/>
      <protection/>
    </xf>
    <xf numFmtId="200" fontId="23" fillId="0" borderId="12" xfId="77" applyNumberFormat="1" applyFont="1" applyBorder="1" applyAlignment="1">
      <alignment horizontal="right" wrapText="1"/>
      <protection/>
    </xf>
    <xf numFmtId="0" fontId="24" fillId="4" borderId="16" xfId="77" applyFont="1" applyFill="1" applyBorder="1" applyAlignment="1">
      <alignment horizontal="center" vertical="center" wrapText="1"/>
      <protection/>
    </xf>
    <xf numFmtId="0" fontId="24" fillId="4" borderId="17" xfId="77" applyFont="1" applyFill="1" applyBorder="1" applyAlignment="1">
      <alignment horizontal="left" vertical="center" wrapText="1"/>
      <protection/>
    </xf>
    <xf numFmtId="0" fontId="24" fillId="4" borderId="18" xfId="77" applyFont="1" applyFill="1" applyBorder="1" applyAlignment="1">
      <alignment horizontal="center" vertical="center" wrapText="1"/>
      <protection/>
    </xf>
    <xf numFmtId="49" fontId="20" fillId="0" borderId="17" xfId="77" applyNumberFormat="1" applyFont="1" applyBorder="1" applyAlignment="1" applyProtection="1">
      <alignment horizontal="center"/>
      <protection/>
    </xf>
    <xf numFmtId="0" fontId="20" fillId="0" borderId="17" xfId="77" applyFont="1" applyBorder="1" applyAlignment="1">
      <alignment horizontal="left" vertical="top" wrapText="1"/>
      <protection/>
    </xf>
    <xf numFmtId="0" fontId="23" fillId="0" borderId="17" xfId="77" applyFont="1" applyBorder="1" applyAlignment="1">
      <alignment horizontal="center" vertical="center" wrapText="1"/>
      <protection/>
    </xf>
    <xf numFmtId="0" fontId="24" fillId="0" borderId="17" xfId="77" applyFont="1" applyBorder="1" applyAlignment="1">
      <alignment wrapText="1"/>
      <protection/>
    </xf>
    <xf numFmtId="0" fontId="24" fillId="0" borderId="17" xfId="77" applyFont="1" applyBorder="1" applyAlignment="1">
      <alignment horizontal="center" wrapText="1"/>
      <protection/>
    </xf>
    <xf numFmtId="0" fontId="23" fillId="0" borderId="19" xfId="77" applyFont="1" applyBorder="1" applyAlignment="1">
      <alignment horizontal="right" wrapText="1"/>
      <protection/>
    </xf>
    <xf numFmtId="0" fontId="20" fillId="0" borderId="0" xfId="77" applyFont="1" applyAlignment="1">
      <alignment vertical="center"/>
      <protection/>
    </xf>
    <xf numFmtId="0" fontId="20" fillId="0" borderId="0" xfId="77" applyFont="1" applyFill="1" applyAlignment="1" applyProtection="1">
      <alignment wrapText="1"/>
      <protection/>
    </xf>
    <xf numFmtId="0" fontId="23" fillId="0" borderId="20" xfId="77" applyFont="1" applyBorder="1" applyAlignment="1">
      <alignment horizontal="left" vertical="top" wrapText="1"/>
      <protection/>
    </xf>
    <xf numFmtId="0" fontId="23" fillId="0" borderId="21" xfId="77" applyFont="1" applyBorder="1" applyAlignment="1">
      <alignment horizontal="center" vertical="center" wrapText="1"/>
      <protection/>
    </xf>
    <xf numFmtId="0" fontId="23" fillId="0" borderId="22" xfId="77" applyFont="1" applyBorder="1" applyAlignment="1">
      <alignment horizontal="center" vertical="center" wrapText="1"/>
      <protection/>
    </xf>
    <xf numFmtId="0" fontId="23" fillId="0" borderId="23" xfId="77" applyFont="1" applyBorder="1" applyAlignment="1">
      <alignment horizontal="center" vertical="center" wrapText="1"/>
      <protection/>
    </xf>
    <xf numFmtId="0" fontId="23" fillId="0" borderId="24" xfId="77" applyFont="1" applyBorder="1" applyAlignment="1">
      <alignment horizontal="center" vertical="center" wrapText="1"/>
      <protection/>
    </xf>
    <xf numFmtId="0" fontId="23" fillId="0" borderId="20" xfId="77" applyFont="1" applyBorder="1" applyAlignment="1">
      <alignment horizontal="center" vertical="center" wrapText="1"/>
      <protection/>
    </xf>
    <xf numFmtId="0" fontId="23" fillId="0" borderId="18" xfId="77" applyFont="1" applyBorder="1" applyAlignment="1">
      <alignment horizontal="center" vertical="center" wrapText="1"/>
      <protection/>
    </xf>
    <xf numFmtId="0" fontId="23" fillId="0" borderId="20" xfId="77" applyFont="1" applyBorder="1" applyAlignment="1">
      <alignment horizontal="center" vertical="top" wrapText="1"/>
      <protection/>
    </xf>
    <xf numFmtId="0" fontId="24" fillId="0" borderId="18" xfId="77" applyFont="1" applyBorder="1" applyAlignment="1">
      <alignment horizontal="center" vertical="center" wrapText="1"/>
      <protection/>
    </xf>
    <xf numFmtId="0" fontId="20" fillId="0" borderId="20" xfId="77" applyFont="1" applyBorder="1" applyAlignment="1">
      <alignment horizontal="center" vertical="center" wrapText="1"/>
      <protection/>
    </xf>
    <xf numFmtId="49" fontId="20" fillId="0" borderId="25" xfId="77" applyNumberFormat="1" applyFont="1" applyBorder="1" applyAlignment="1" applyProtection="1">
      <alignment horizontal="center"/>
      <protection/>
    </xf>
    <xf numFmtId="0" fontId="23" fillId="0" borderId="25" xfId="77" applyFont="1" applyBorder="1" applyAlignment="1">
      <alignment horizontal="center" vertical="center" wrapText="1"/>
      <protection/>
    </xf>
    <xf numFmtId="200" fontId="23" fillId="0" borderId="0" xfId="77" applyNumberFormat="1" applyFont="1" applyBorder="1" applyAlignment="1">
      <alignment horizontal="right" wrapText="1"/>
      <protection/>
    </xf>
    <xf numFmtId="2" fontId="23" fillId="0" borderId="20" xfId="77" applyNumberFormat="1" applyFont="1" applyBorder="1" applyAlignment="1">
      <alignment horizontal="center" vertical="center" wrapText="1"/>
      <protection/>
    </xf>
    <xf numFmtId="0" fontId="23" fillId="18" borderId="18" xfId="77" applyFont="1" applyFill="1" applyBorder="1" applyAlignment="1">
      <alignment horizontal="center" vertical="center" wrapText="1"/>
      <protection/>
    </xf>
    <xf numFmtId="0" fontId="20" fillId="0" borderId="0" xfId="77" applyFont="1" applyFill="1" applyAlignment="1" applyProtection="1">
      <alignment horizontal="center"/>
      <protection locked="0"/>
    </xf>
    <xf numFmtId="0" fontId="20" fillId="0" borderId="0" xfId="77" applyFont="1" applyFill="1" applyAlignment="1" applyProtection="1">
      <alignment horizontal="center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Финансовый 3" xfId="88"/>
    <cellStyle name="Финансовый 4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86;&#1093;&#1086;&#1076;&#109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tabSelected="1" view="pageBreakPreview" zoomScale="110" zoomScaleNormal="120" zoomScaleSheetLayoutView="110" zoomScalePageLayoutView="0" workbookViewId="0" topLeftCell="A1">
      <selection activeCell="E43" sqref="E43:F43"/>
    </sheetView>
  </sheetViews>
  <sheetFormatPr defaultColWidth="9.00390625" defaultRowHeight="12.75"/>
  <cols>
    <col min="1" max="1" width="0.12890625" style="1" customWidth="1"/>
    <col min="2" max="2" width="21.75390625" style="39" customWidth="1"/>
    <col min="3" max="3" width="66.375" style="1" customWidth="1"/>
    <col min="4" max="4" width="20.375" style="1" customWidth="1"/>
    <col min="5" max="5" width="15.75390625" style="1" customWidth="1"/>
    <col min="6" max="6" width="26.75390625" style="1" customWidth="1"/>
    <col min="7" max="7" width="4.125" style="1" customWidth="1"/>
    <col min="8" max="8" width="15.25390625" style="1" hidden="1" customWidth="1"/>
    <col min="9" max="9" width="14.375" style="1" hidden="1" customWidth="1"/>
    <col min="10" max="16384" width="9.125" style="1" customWidth="1"/>
  </cols>
  <sheetData>
    <row r="1" spans="2:14" ht="12.75">
      <c r="B1" s="2"/>
      <c r="C1" s="2"/>
      <c r="D1" s="2"/>
      <c r="E1" s="2"/>
      <c r="F1" s="3" t="s">
        <v>81</v>
      </c>
      <c r="G1" s="3"/>
      <c r="I1" s="2"/>
      <c r="J1" s="2"/>
      <c r="K1" s="4"/>
      <c r="L1" s="3"/>
      <c r="M1" s="3"/>
      <c r="N1" s="5"/>
    </row>
    <row r="2" spans="2:14" ht="12.75">
      <c r="B2" s="2"/>
      <c r="C2" s="2"/>
      <c r="D2" s="2"/>
      <c r="E2" s="2"/>
      <c r="F2" s="3" t="s">
        <v>20</v>
      </c>
      <c r="G2" s="3"/>
      <c r="I2" s="2"/>
      <c r="J2" s="2"/>
      <c r="K2" s="4"/>
      <c r="L2" s="3"/>
      <c r="M2" s="3"/>
      <c r="N2" s="5"/>
    </row>
    <row r="3" spans="2:14" ht="12.75">
      <c r="B3" s="2"/>
      <c r="C3" s="2"/>
      <c r="D3" s="2"/>
      <c r="E3" s="2"/>
      <c r="F3" s="40" t="s">
        <v>79</v>
      </c>
      <c r="G3" s="40"/>
      <c r="I3" s="2"/>
      <c r="J3" s="2"/>
      <c r="K3" s="4"/>
      <c r="L3" s="3"/>
      <c r="M3" s="3"/>
      <c r="N3" s="5"/>
    </row>
    <row r="4" spans="2:14" ht="12.75">
      <c r="B4" s="2"/>
      <c r="C4" s="2"/>
      <c r="D4" s="2"/>
      <c r="E4" s="2"/>
      <c r="F4" s="3" t="s">
        <v>101</v>
      </c>
      <c r="G4" s="3"/>
      <c r="I4" s="2"/>
      <c r="J4" s="2"/>
      <c r="K4" s="4"/>
      <c r="L4" s="3"/>
      <c r="M4" s="3"/>
      <c r="N4" s="5"/>
    </row>
    <row r="5" spans="2:14" ht="12.75">
      <c r="B5" s="2"/>
      <c r="C5" s="2"/>
      <c r="D5" s="2"/>
      <c r="E5" s="2"/>
      <c r="F5" s="4"/>
      <c r="G5" s="4"/>
      <c r="H5" s="4"/>
      <c r="I5" s="2"/>
      <c r="J5" s="2"/>
      <c r="K5" s="4"/>
      <c r="L5" s="4"/>
      <c r="M5" s="4"/>
      <c r="N5" s="5"/>
    </row>
    <row r="6" spans="2:14" ht="12.75">
      <c r="B6" s="2"/>
      <c r="C6" s="2"/>
      <c r="D6" s="2"/>
      <c r="E6" s="2"/>
      <c r="F6" s="4"/>
      <c r="G6" s="4"/>
      <c r="H6" s="4"/>
      <c r="I6" s="2"/>
      <c r="J6" s="2"/>
      <c r="K6" s="4"/>
      <c r="L6" s="4"/>
      <c r="M6" s="4"/>
      <c r="N6" s="5"/>
    </row>
    <row r="7" spans="2:14" ht="12.75">
      <c r="B7" s="56" t="s">
        <v>21</v>
      </c>
      <c r="C7" s="56"/>
      <c r="D7" s="56"/>
      <c r="E7" s="56"/>
      <c r="F7" s="56"/>
      <c r="G7" s="7"/>
      <c r="H7" s="7"/>
      <c r="I7" s="56"/>
      <c r="J7" s="56"/>
      <c r="K7" s="56"/>
      <c r="L7" s="56"/>
      <c r="M7" s="56"/>
      <c r="N7" s="5"/>
    </row>
    <row r="8" spans="2:14" ht="12.75">
      <c r="B8" s="56" t="s">
        <v>80</v>
      </c>
      <c r="C8" s="56"/>
      <c r="D8" s="56"/>
      <c r="E8" s="56"/>
      <c r="F8" s="56"/>
      <c r="G8" s="7"/>
      <c r="H8" s="7"/>
      <c r="I8" s="6"/>
      <c r="J8" s="6"/>
      <c r="K8" s="8"/>
      <c r="L8" s="8"/>
      <c r="M8" s="8"/>
      <c r="N8" s="5"/>
    </row>
    <row r="9" spans="2:14" ht="12.75">
      <c r="B9" s="57" t="s">
        <v>97</v>
      </c>
      <c r="C9" s="57"/>
      <c r="D9" s="57"/>
      <c r="E9" s="57"/>
      <c r="F9" s="57"/>
      <c r="G9" s="3"/>
      <c r="H9" s="3"/>
      <c r="I9" s="57"/>
      <c r="J9" s="57"/>
      <c r="K9" s="57"/>
      <c r="L9" s="57"/>
      <c r="M9" s="57"/>
      <c r="N9" s="5"/>
    </row>
    <row r="10" spans="2:14" ht="13.5" thickBot="1">
      <c r="B10" s="2"/>
      <c r="C10" s="2"/>
      <c r="D10" s="2"/>
      <c r="E10" s="2"/>
      <c r="F10" s="4"/>
      <c r="G10" s="4"/>
      <c r="H10" s="9" t="s">
        <v>19</v>
      </c>
      <c r="I10" s="2"/>
      <c r="J10" s="2"/>
      <c r="K10" s="4"/>
      <c r="L10" s="4"/>
      <c r="M10" s="9"/>
      <c r="N10" s="5"/>
    </row>
    <row r="11" spans="2:9" ht="39" thickBot="1">
      <c r="B11" s="10" t="s">
        <v>12</v>
      </c>
      <c r="C11" s="42" t="s">
        <v>13</v>
      </c>
      <c r="D11" s="44" t="s">
        <v>82</v>
      </c>
      <c r="E11" s="45" t="s">
        <v>84</v>
      </c>
      <c r="F11" s="43" t="s">
        <v>98</v>
      </c>
      <c r="G11" s="11"/>
      <c r="H11" s="12" t="s">
        <v>30</v>
      </c>
      <c r="I11" s="13" t="s">
        <v>31</v>
      </c>
    </row>
    <row r="12" spans="2:9" s="14" customFormat="1" ht="12.75">
      <c r="B12" s="15" t="s">
        <v>32</v>
      </c>
      <c r="C12" s="16" t="s">
        <v>1</v>
      </c>
      <c r="D12" s="17">
        <f>D13+D17+D23+D27+D35+D38</f>
        <v>4734906.04</v>
      </c>
      <c r="E12" s="17">
        <f>E13+E17+E23+E27+E35+E38</f>
        <v>4776361.02</v>
      </c>
      <c r="F12" s="17">
        <f>F13+F17+F23+F27+F35+F38</f>
        <v>4845361.02</v>
      </c>
      <c r="G12" s="18"/>
      <c r="H12" s="19">
        <v>437765603.92</v>
      </c>
      <c r="I12" s="20">
        <v>286831117.29</v>
      </c>
    </row>
    <row r="13" spans="2:9" s="14" customFormat="1" ht="12.75">
      <c r="B13" s="21" t="s">
        <v>33</v>
      </c>
      <c r="C13" s="22" t="s">
        <v>2</v>
      </c>
      <c r="D13" s="23">
        <f>D14</f>
        <v>1411000</v>
      </c>
      <c r="E13" s="23">
        <f>E14</f>
        <v>1470000</v>
      </c>
      <c r="F13" s="23">
        <f>F14</f>
        <v>1538000</v>
      </c>
      <c r="G13" s="18"/>
      <c r="H13" s="19">
        <v>264394285.57</v>
      </c>
      <c r="I13" s="20">
        <v>170323502.62</v>
      </c>
    </row>
    <row r="14" spans="2:9" ht="12.75">
      <c r="B14" s="24" t="s">
        <v>74</v>
      </c>
      <c r="C14" s="25" t="s">
        <v>3</v>
      </c>
      <c r="D14" s="26">
        <f>D15+D16</f>
        <v>1411000</v>
      </c>
      <c r="E14" s="26">
        <f>E15+E16</f>
        <v>1470000</v>
      </c>
      <c r="F14" s="26">
        <f>F15+F16</f>
        <v>1538000</v>
      </c>
      <c r="G14" s="27"/>
      <c r="H14" s="28">
        <v>264394285.57</v>
      </c>
      <c r="I14" s="29">
        <v>170323502.62</v>
      </c>
    </row>
    <row r="15" spans="2:9" ht="51">
      <c r="B15" s="24" t="s">
        <v>34</v>
      </c>
      <c r="C15" s="25" t="s">
        <v>4</v>
      </c>
      <c r="D15" s="46">
        <v>1410000</v>
      </c>
      <c r="E15" s="46">
        <v>1469000</v>
      </c>
      <c r="F15" s="47">
        <v>1537000</v>
      </c>
      <c r="G15" s="27"/>
      <c r="H15" s="28">
        <v>232889781.5</v>
      </c>
      <c r="I15" s="29">
        <v>138533304.55</v>
      </c>
    </row>
    <row r="16" spans="2:9" ht="30.75" customHeight="1">
      <c r="B16" s="24" t="s">
        <v>99</v>
      </c>
      <c r="C16" s="25" t="s">
        <v>100</v>
      </c>
      <c r="D16" s="46">
        <v>1000</v>
      </c>
      <c r="E16" s="46">
        <v>1000</v>
      </c>
      <c r="F16" s="47">
        <v>1000</v>
      </c>
      <c r="G16" s="27"/>
      <c r="H16" s="28"/>
      <c r="I16" s="29"/>
    </row>
    <row r="17" spans="2:9" s="14" customFormat="1" ht="25.5">
      <c r="B17" s="21" t="s">
        <v>35</v>
      </c>
      <c r="C17" s="22" t="s">
        <v>14</v>
      </c>
      <c r="D17" s="23">
        <f>D18</f>
        <v>1393906.04</v>
      </c>
      <c r="E17" s="23">
        <f>E18</f>
        <v>1450361.02</v>
      </c>
      <c r="F17" s="23">
        <f>F18</f>
        <v>1450361.02</v>
      </c>
      <c r="G17" s="18"/>
      <c r="H17" s="19">
        <v>47347005.94</v>
      </c>
      <c r="I17" s="20">
        <v>31215093.88</v>
      </c>
    </row>
    <row r="18" spans="2:9" ht="25.5">
      <c r="B18" s="24" t="s">
        <v>36</v>
      </c>
      <c r="C18" s="25" t="s">
        <v>24</v>
      </c>
      <c r="D18" s="47">
        <f>D19+D20+D21+D22</f>
        <v>1393906.04</v>
      </c>
      <c r="E18" s="47">
        <f>E19+E20+E21+E22</f>
        <v>1450361.02</v>
      </c>
      <c r="F18" s="47">
        <f>F19+F20+F21+F22</f>
        <v>1450361.02</v>
      </c>
      <c r="G18" s="27"/>
      <c r="H18" s="28">
        <v>47347005.94</v>
      </c>
      <c r="I18" s="29">
        <v>31215093.88</v>
      </c>
    </row>
    <row r="19" spans="2:9" ht="51">
      <c r="B19" s="24" t="s">
        <v>37</v>
      </c>
      <c r="C19" s="25" t="s">
        <v>15</v>
      </c>
      <c r="D19" s="54">
        <v>642567.42</v>
      </c>
      <c r="E19" s="46">
        <v>667566.79</v>
      </c>
      <c r="F19" s="46">
        <v>667566.79</v>
      </c>
      <c r="G19" s="27"/>
      <c r="H19" s="28">
        <v>16032706.43</v>
      </c>
      <c r="I19" s="29">
        <v>10712959.3</v>
      </c>
    </row>
    <row r="20" spans="2:9" ht="63.75">
      <c r="B20" s="24" t="s">
        <v>38</v>
      </c>
      <c r="C20" s="25" t="s">
        <v>16</v>
      </c>
      <c r="D20" s="54">
        <v>3224.54</v>
      </c>
      <c r="E20" s="46">
        <v>3291.49</v>
      </c>
      <c r="F20" s="46">
        <v>3291.49</v>
      </c>
      <c r="G20" s="27"/>
      <c r="H20" s="28">
        <v>424102.17</v>
      </c>
      <c r="I20" s="29">
        <v>290929.51</v>
      </c>
    </row>
    <row r="21" spans="2:9" ht="41.25" customHeight="1">
      <c r="B21" s="24" t="s">
        <v>39</v>
      </c>
      <c r="C21" s="25" t="s">
        <v>17</v>
      </c>
      <c r="D21" s="46">
        <v>836976.06</v>
      </c>
      <c r="E21" s="46">
        <v>864232.66</v>
      </c>
      <c r="F21" s="46">
        <v>864232.66</v>
      </c>
      <c r="G21" s="27"/>
      <c r="H21" s="28">
        <v>30410738.21</v>
      </c>
      <c r="I21" s="29">
        <v>21493274.62</v>
      </c>
    </row>
    <row r="22" spans="2:9" ht="39.75" customHeight="1">
      <c r="B22" s="24" t="s">
        <v>40</v>
      </c>
      <c r="C22" s="25" t="s">
        <v>18</v>
      </c>
      <c r="D22" s="46">
        <v>-88861.98</v>
      </c>
      <c r="E22" s="46">
        <v>-84729.92</v>
      </c>
      <c r="F22" s="46">
        <v>-84729.92</v>
      </c>
      <c r="G22" s="27"/>
      <c r="H22" s="28">
        <v>479459.13</v>
      </c>
      <c r="I22" s="29">
        <v>-1282069.55</v>
      </c>
    </row>
    <row r="23" spans="2:9" s="14" customFormat="1" ht="12.75">
      <c r="B23" s="21" t="s">
        <v>41</v>
      </c>
      <c r="C23" s="22" t="s">
        <v>5</v>
      </c>
      <c r="D23" s="23">
        <f aca="true" t="shared" si="0" ref="D23:F24">D24</f>
        <v>714000</v>
      </c>
      <c r="E23" s="23">
        <f t="shared" si="0"/>
        <v>743000</v>
      </c>
      <c r="F23" s="23">
        <f t="shared" si="0"/>
        <v>773000</v>
      </c>
      <c r="G23" s="18"/>
      <c r="H23" s="19">
        <v>1799161.12</v>
      </c>
      <c r="I23" s="20">
        <v>1715712.19</v>
      </c>
    </row>
    <row r="24" spans="2:9" ht="12.75">
      <c r="B24" s="24" t="s">
        <v>42</v>
      </c>
      <c r="C24" s="25" t="s">
        <v>6</v>
      </c>
      <c r="D24" s="48">
        <f t="shared" si="0"/>
        <v>714000</v>
      </c>
      <c r="E24" s="48">
        <f>E25</f>
        <v>743000</v>
      </c>
      <c r="F24" s="48">
        <f t="shared" si="0"/>
        <v>773000</v>
      </c>
      <c r="G24" s="27"/>
      <c r="H24" s="28">
        <v>1799161.12</v>
      </c>
      <c r="I24" s="29">
        <v>1715712.19</v>
      </c>
    </row>
    <row r="25" spans="2:9" ht="12.75">
      <c r="B25" s="24" t="s">
        <v>43</v>
      </c>
      <c r="C25" s="25" t="s">
        <v>6</v>
      </c>
      <c r="D25" s="48">
        <v>714000</v>
      </c>
      <c r="E25" s="48">
        <v>743000</v>
      </c>
      <c r="F25" s="26">
        <v>773000</v>
      </c>
      <c r="G25" s="27"/>
      <c r="H25" s="28">
        <v>1799161.12</v>
      </c>
      <c r="I25" s="29">
        <v>1714289.44</v>
      </c>
    </row>
    <row r="26" spans="2:9" ht="25.5">
      <c r="B26" s="24" t="s">
        <v>44</v>
      </c>
      <c r="C26" s="25" t="s">
        <v>7</v>
      </c>
      <c r="D26" s="41"/>
      <c r="E26" s="41"/>
      <c r="F26" s="26"/>
      <c r="G26" s="27"/>
      <c r="H26" s="28" t="s">
        <v>45</v>
      </c>
      <c r="I26" s="29">
        <v>1422.75</v>
      </c>
    </row>
    <row r="27" spans="2:9" s="14" customFormat="1" ht="12.75">
      <c r="B27" s="21" t="s">
        <v>46</v>
      </c>
      <c r="C27" s="22" t="s">
        <v>8</v>
      </c>
      <c r="D27" s="23">
        <f>D28+D30</f>
        <v>1106000</v>
      </c>
      <c r="E27" s="23">
        <f>E28+E30</f>
        <v>1003000</v>
      </c>
      <c r="F27" s="23">
        <f>F28+F30</f>
        <v>974000</v>
      </c>
      <c r="G27" s="18"/>
      <c r="H27" s="19">
        <v>101405305.32</v>
      </c>
      <c r="I27" s="20">
        <v>73926920.25</v>
      </c>
    </row>
    <row r="28" spans="2:9" ht="12.75">
      <c r="B28" s="24" t="s">
        <v>47</v>
      </c>
      <c r="C28" s="25" t="s">
        <v>25</v>
      </c>
      <c r="D28" s="47">
        <f>D29</f>
        <v>229000</v>
      </c>
      <c r="E28" s="47">
        <f>E29</f>
        <v>157000</v>
      </c>
      <c r="F28" s="47">
        <f>F29</f>
        <v>157000</v>
      </c>
      <c r="G28" s="27"/>
      <c r="H28" s="28">
        <v>6848170.5</v>
      </c>
      <c r="I28" s="29">
        <v>5442822.43</v>
      </c>
    </row>
    <row r="29" spans="2:9" ht="25.5">
      <c r="B29" s="24" t="s">
        <v>48</v>
      </c>
      <c r="C29" s="25" t="s">
        <v>49</v>
      </c>
      <c r="D29" s="46">
        <v>229000</v>
      </c>
      <c r="E29" s="46">
        <v>157000</v>
      </c>
      <c r="F29" s="46">
        <v>157000</v>
      </c>
      <c r="G29" s="27"/>
      <c r="H29" s="28">
        <v>6848170.5</v>
      </c>
      <c r="I29" s="29">
        <v>5442822.43</v>
      </c>
    </row>
    <row r="30" spans="2:9" ht="12.75">
      <c r="B30" s="24" t="s">
        <v>50</v>
      </c>
      <c r="C30" s="25" t="s">
        <v>26</v>
      </c>
      <c r="D30" s="55">
        <f>D31+D33</f>
        <v>877000</v>
      </c>
      <c r="E30" s="55">
        <f>E31+E33</f>
        <v>846000</v>
      </c>
      <c r="F30" s="55">
        <f>F31+F33</f>
        <v>817000</v>
      </c>
      <c r="G30" s="27"/>
      <c r="H30" s="28">
        <v>94557134.82</v>
      </c>
      <c r="I30" s="29">
        <v>68484097.82</v>
      </c>
    </row>
    <row r="31" spans="2:9" ht="12.75">
      <c r="B31" s="24" t="s">
        <v>51</v>
      </c>
      <c r="C31" s="25" t="s">
        <v>52</v>
      </c>
      <c r="D31" s="47">
        <f>D32</f>
        <v>35000</v>
      </c>
      <c r="E31" s="47">
        <f>E32</f>
        <v>35000</v>
      </c>
      <c r="F31" s="47">
        <f>F32</f>
        <v>35000</v>
      </c>
      <c r="G31" s="27"/>
      <c r="H31" s="28">
        <v>73861850.28</v>
      </c>
      <c r="I31" s="29">
        <v>47137986.01</v>
      </c>
    </row>
    <row r="32" spans="2:9" ht="25.5">
      <c r="B32" s="24" t="s">
        <v>53</v>
      </c>
      <c r="C32" s="25" t="s">
        <v>54</v>
      </c>
      <c r="D32" s="46">
        <v>35000</v>
      </c>
      <c r="E32" s="46">
        <v>35000</v>
      </c>
      <c r="F32" s="46">
        <v>35000</v>
      </c>
      <c r="G32" s="27"/>
      <c r="H32" s="28">
        <v>73861850.28</v>
      </c>
      <c r="I32" s="29">
        <v>47137986.01</v>
      </c>
    </row>
    <row r="33" spans="2:9" ht="12.75">
      <c r="B33" s="24" t="s">
        <v>55</v>
      </c>
      <c r="C33" s="25" t="s">
        <v>56</v>
      </c>
      <c r="D33" s="47">
        <f>D34</f>
        <v>842000</v>
      </c>
      <c r="E33" s="47">
        <f>E34</f>
        <v>811000</v>
      </c>
      <c r="F33" s="47">
        <f>F34</f>
        <v>782000</v>
      </c>
      <c r="G33" s="27"/>
      <c r="H33" s="28">
        <v>20695284.54</v>
      </c>
      <c r="I33" s="29">
        <v>21346111.81</v>
      </c>
    </row>
    <row r="34" spans="2:9" ht="25.5">
      <c r="B34" s="24" t="s">
        <v>57</v>
      </c>
      <c r="C34" s="25" t="s">
        <v>58</v>
      </c>
      <c r="D34" s="46">
        <v>842000</v>
      </c>
      <c r="E34" s="46">
        <v>811000</v>
      </c>
      <c r="F34" s="46">
        <v>782000</v>
      </c>
      <c r="G34" s="27"/>
      <c r="H34" s="28">
        <v>20695284.54</v>
      </c>
      <c r="I34" s="29">
        <v>21346111.81</v>
      </c>
    </row>
    <row r="35" spans="2:9" s="14" customFormat="1" ht="12.75">
      <c r="B35" s="21" t="s">
        <v>59</v>
      </c>
      <c r="C35" s="22" t="s">
        <v>9</v>
      </c>
      <c r="D35" s="49">
        <f aca="true" t="shared" si="1" ref="D35:F36">D36</f>
        <v>9000</v>
      </c>
      <c r="E35" s="49">
        <f t="shared" si="1"/>
        <v>9000</v>
      </c>
      <c r="F35" s="49">
        <f t="shared" si="1"/>
        <v>9000</v>
      </c>
      <c r="G35" s="18"/>
      <c r="H35" s="19">
        <v>921250</v>
      </c>
      <c r="I35" s="20">
        <v>659894</v>
      </c>
    </row>
    <row r="36" spans="2:9" ht="38.25">
      <c r="B36" s="24" t="s">
        <v>60</v>
      </c>
      <c r="C36" s="25" t="s">
        <v>61</v>
      </c>
      <c r="D36" s="47">
        <f t="shared" si="1"/>
        <v>9000</v>
      </c>
      <c r="E36" s="47">
        <f t="shared" si="1"/>
        <v>9000</v>
      </c>
      <c r="F36" s="47">
        <f t="shared" si="1"/>
        <v>9000</v>
      </c>
      <c r="G36" s="27"/>
      <c r="H36" s="28">
        <v>921250</v>
      </c>
      <c r="I36" s="29">
        <v>659894</v>
      </c>
    </row>
    <row r="37" spans="2:9" ht="39" customHeight="1">
      <c r="B37" s="24" t="s">
        <v>62</v>
      </c>
      <c r="C37" s="25" t="s">
        <v>10</v>
      </c>
      <c r="D37" s="46">
        <v>9000</v>
      </c>
      <c r="E37" s="46">
        <v>9000</v>
      </c>
      <c r="F37" s="46">
        <v>9000</v>
      </c>
      <c r="G37" s="27"/>
      <c r="H37" s="28">
        <v>921250</v>
      </c>
      <c r="I37" s="29">
        <v>659894</v>
      </c>
    </row>
    <row r="38" spans="2:9" s="14" customFormat="1" ht="14.25" customHeight="1">
      <c r="B38" s="21" t="s">
        <v>63</v>
      </c>
      <c r="C38" s="22" t="s">
        <v>11</v>
      </c>
      <c r="D38" s="23">
        <f aca="true" t="shared" si="2" ref="D38:F40">D39</f>
        <v>101000</v>
      </c>
      <c r="E38" s="23">
        <f t="shared" si="2"/>
        <v>101000</v>
      </c>
      <c r="F38" s="23">
        <f t="shared" si="2"/>
        <v>101000</v>
      </c>
      <c r="G38" s="18"/>
      <c r="H38" s="19">
        <v>6026091.79</v>
      </c>
      <c r="I38" s="20">
        <v>2783715.24</v>
      </c>
    </row>
    <row r="39" spans="2:9" ht="12" customHeight="1">
      <c r="B39" s="24" t="s">
        <v>64</v>
      </c>
      <c r="C39" s="25" t="s">
        <v>27</v>
      </c>
      <c r="D39" s="26">
        <f t="shared" si="2"/>
        <v>101000</v>
      </c>
      <c r="E39" s="26">
        <f t="shared" si="2"/>
        <v>101000</v>
      </c>
      <c r="F39" s="26">
        <f t="shared" si="2"/>
        <v>101000</v>
      </c>
      <c r="G39" s="27"/>
      <c r="H39" s="28">
        <v>5906091.79</v>
      </c>
      <c r="I39" s="29">
        <v>2783715.24</v>
      </c>
    </row>
    <row r="40" spans="2:9" ht="12.75" customHeight="1">
      <c r="B40" s="24" t="s">
        <v>65</v>
      </c>
      <c r="C40" s="25" t="s">
        <v>29</v>
      </c>
      <c r="D40" s="26">
        <f t="shared" si="2"/>
        <v>101000</v>
      </c>
      <c r="E40" s="26">
        <f t="shared" si="2"/>
        <v>101000</v>
      </c>
      <c r="F40" s="26">
        <f t="shared" si="2"/>
        <v>101000</v>
      </c>
      <c r="G40" s="27"/>
      <c r="H40" s="28">
        <v>3071091.79</v>
      </c>
      <c r="I40" s="29">
        <v>2206357.77</v>
      </c>
    </row>
    <row r="41" spans="2:9" ht="15.75" customHeight="1">
      <c r="B41" s="24" t="s">
        <v>66</v>
      </c>
      <c r="C41" s="25" t="s">
        <v>67</v>
      </c>
      <c r="D41" s="26">
        <v>101000</v>
      </c>
      <c r="E41" s="26">
        <v>101000</v>
      </c>
      <c r="F41" s="26">
        <v>101000</v>
      </c>
      <c r="G41" s="27"/>
      <c r="H41" s="28">
        <v>3071091.79</v>
      </c>
      <c r="I41" s="29">
        <v>2206357.77</v>
      </c>
    </row>
    <row r="42" spans="2:9" s="14" customFormat="1" ht="12.75">
      <c r="B42" s="30" t="s">
        <v>68</v>
      </c>
      <c r="C42" s="31" t="s">
        <v>76</v>
      </c>
      <c r="D42" s="32">
        <f>D43</f>
        <v>6960961</v>
      </c>
      <c r="E42" s="32">
        <f>E43</f>
        <v>4933021</v>
      </c>
      <c r="F42" s="32">
        <f>F43</f>
        <v>4681113</v>
      </c>
      <c r="G42" s="18"/>
      <c r="H42" s="19">
        <v>306831725.06</v>
      </c>
      <c r="I42" s="20">
        <v>180978107.75</v>
      </c>
    </row>
    <row r="43" spans="2:9" s="14" customFormat="1" ht="25.5">
      <c r="B43" s="21" t="s">
        <v>69</v>
      </c>
      <c r="C43" s="22" t="s">
        <v>77</v>
      </c>
      <c r="D43" s="23">
        <f>D44+D51+D54</f>
        <v>6960961</v>
      </c>
      <c r="E43" s="23">
        <f>E44+E51+E54</f>
        <v>4933021</v>
      </c>
      <c r="F43" s="23">
        <f>F44+F51+F54</f>
        <v>4681113</v>
      </c>
      <c r="G43" s="18"/>
      <c r="H43" s="19">
        <v>305975499.66</v>
      </c>
      <c r="I43" s="20">
        <v>180016063.8</v>
      </c>
    </row>
    <row r="44" spans="2:9" ht="25.5">
      <c r="B44" s="24" t="s">
        <v>85</v>
      </c>
      <c r="C44" s="25" t="s">
        <v>78</v>
      </c>
      <c r="D44" s="26">
        <f>D45+D49+D50</f>
        <v>6639000</v>
      </c>
      <c r="E44" s="26">
        <f>E45+E49+E50</f>
        <v>4830000</v>
      </c>
      <c r="F44" s="26">
        <f>F45+F49+F50</f>
        <v>4574000</v>
      </c>
      <c r="G44" s="27"/>
      <c r="H44" s="28">
        <v>131124531</v>
      </c>
      <c r="I44" s="29">
        <v>84022610.28</v>
      </c>
    </row>
    <row r="45" spans="2:9" ht="12.75">
      <c r="B45" s="24" t="s">
        <v>90</v>
      </c>
      <c r="C45" s="25" t="s">
        <v>28</v>
      </c>
      <c r="D45" s="26">
        <f>D46</f>
        <v>6273000</v>
      </c>
      <c r="E45" s="26">
        <f>E46</f>
        <v>4830000</v>
      </c>
      <c r="F45" s="26">
        <f>F46</f>
        <v>4574000</v>
      </c>
      <c r="G45" s="27"/>
      <c r="H45" s="28">
        <v>101732000</v>
      </c>
      <c r="I45" s="29">
        <v>78564000</v>
      </c>
    </row>
    <row r="46" spans="2:9" ht="25.5">
      <c r="B46" s="24" t="s">
        <v>89</v>
      </c>
      <c r="C46" s="25" t="s">
        <v>70</v>
      </c>
      <c r="D46" s="26">
        <f>D47+D48</f>
        <v>6273000</v>
      </c>
      <c r="E46" s="26">
        <f>E47+E48</f>
        <v>4830000</v>
      </c>
      <c r="F46" s="26">
        <f>F47+F48</f>
        <v>4574000</v>
      </c>
      <c r="G46" s="27"/>
      <c r="H46" s="28">
        <v>101732000</v>
      </c>
      <c r="I46" s="29">
        <v>78564000</v>
      </c>
    </row>
    <row r="47" spans="2:9" ht="25.5">
      <c r="B47" s="33" t="s">
        <v>87</v>
      </c>
      <c r="C47" s="34" t="s">
        <v>22</v>
      </c>
      <c r="D47" s="50">
        <v>6184000</v>
      </c>
      <c r="E47" s="50">
        <v>4745000</v>
      </c>
      <c r="F47" s="47">
        <v>4489000</v>
      </c>
      <c r="G47" s="27"/>
      <c r="H47" s="28"/>
      <c r="I47" s="29"/>
    </row>
    <row r="48" spans="2:9" ht="25.5">
      <c r="B48" s="33" t="s">
        <v>88</v>
      </c>
      <c r="C48" s="34" t="s">
        <v>23</v>
      </c>
      <c r="D48" s="50">
        <v>89000</v>
      </c>
      <c r="E48" s="50">
        <v>85000</v>
      </c>
      <c r="F48" s="47">
        <v>85000</v>
      </c>
      <c r="G48" s="27"/>
      <c r="H48" s="28"/>
      <c r="I48" s="29"/>
    </row>
    <row r="49" spans="2:9" ht="25.5">
      <c r="B49" s="51" t="s">
        <v>86</v>
      </c>
      <c r="C49" s="34" t="s">
        <v>83</v>
      </c>
      <c r="D49" s="50">
        <v>341000</v>
      </c>
      <c r="E49" s="50">
        <v>0</v>
      </c>
      <c r="F49" s="47">
        <v>0</v>
      </c>
      <c r="G49" s="27"/>
      <c r="H49" s="28"/>
      <c r="I49" s="29"/>
    </row>
    <row r="50" spans="2:9" ht="38.25">
      <c r="B50" s="51" t="s">
        <v>91</v>
      </c>
      <c r="C50" s="34" t="s">
        <v>92</v>
      </c>
      <c r="D50" s="50">
        <v>25000</v>
      </c>
      <c r="E50" s="50">
        <v>0</v>
      </c>
      <c r="F50" s="47">
        <v>0</v>
      </c>
      <c r="G50" s="27"/>
      <c r="H50" s="28"/>
      <c r="I50" s="29"/>
    </row>
    <row r="51" spans="2:9" ht="25.5">
      <c r="B51" s="24" t="s">
        <v>94</v>
      </c>
      <c r="C51" s="25" t="s">
        <v>71</v>
      </c>
      <c r="D51" s="26">
        <f>D52</f>
        <v>101961</v>
      </c>
      <c r="E51" s="26">
        <f>E52</f>
        <v>103021</v>
      </c>
      <c r="F51" s="26">
        <f>F52</f>
        <v>107113</v>
      </c>
      <c r="G51" s="27"/>
      <c r="H51" s="28">
        <v>5549600</v>
      </c>
      <c r="I51" s="29">
        <v>4100853.9</v>
      </c>
    </row>
    <row r="52" spans="2:9" ht="25.5">
      <c r="B52" s="24" t="s">
        <v>93</v>
      </c>
      <c r="C52" s="25" t="s">
        <v>72</v>
      </c>
      <c r="D52" s="47">
        <v>101961</v>
      </c>
      <c r="E52" s="47">
        <v>103021</v>
      </c>
      <c r="F52" s="47">
        <v>107113</v>
      </c>
      <c r="G52" s="27"/>
      <c r="H52" s="28">
        <v>4071400</v>
      </c>
      <c r="I52" s="29">
        <v>2945328.9</v>
      </c>
    </row>
    <row r="53" spans="2:9" ht="15.75" customHeight="1" hidden="1">
      <c r="B53" s="24" t="s">
        <v>75</v>
      </c>
      <c r="C53" s="25" t="s">
        <v>0</v>
      </c>
      <c r="D53" s="41"/>
      <c r="E53" s="41"/>
      <c r="F53" s="26" t="e">
        <f>#REF!</f>
        <v>#REF!</v>
      </c>
      <c r="G53" s="27"/>
      <c r="H53" s="28"/>
      <c r="I53" s="29"/>
    </row>
    <row r="54" spans="2:9" ht="60" customHeight="1" thickBot="1">
      <c r="B54" s="52" t="s">
        <v>95</v>
      </c>
      <c r="C54" s="25" t="s">
        <v>96</v>
      </c>
      <c r="D54" s="46">
        <v>220000</v>
      </c>
      <c r="E54" s="46">
        <v>0</v>
      </c>
      <c r="F54" s="46">
        <v>0</v>
      </c>
      <c r="G54" s="27"/>
      <c r="H54" s="53"/>
      <c r="I54" s="53"/>
    </row>
    <row r="55" spans="2:9" ht="12.75">
      <c r="B55" s="35"/>
      <c r="C55" s="36" t="s">
        <v>73</v>
      </c>
      <c r="D55" s="37">
        <f>D42+D12</f>
        <v>11695867.04</v>
      </c>
      <c r="E55" s="37">
        <f>E42+E12</f>
        <v>9709382.02</v>
      </c>
      <c r="F55" s="37">
        <f>F42+F12</f>
        <v>9526474.02</v>
      </c>
      <c r="G55" s="27"/>
      <c r="H55" s="38"/>
      <c r="I55" s="38"/>
    </row>
  </sheetData>
  <sheetProtection/>
  <mergeCells count="5">
    <mergeCell ref="I7:M7"/>
    <mergeCell ref="B8:F8"/>
    <mergeCell ref="B9:F9"/>
    <mergeCell ref="I9:M9"/>
    <mergeCell ref="B7:F7"/>
  </mergeCells>
  <printOptions/>
  <pageMargins left="0.27" right="0.1968503937007874" top="0.15748031496062992" bottom="0.15748031496062992" header="0.1574803149606299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Тишина Л.И.</dc:creator>
  <cp:keywords/>
  <dc:description/>
  <cp:lastModifiedBy>User</cp:lastModifiedBy>
  <cp:lastPrinted>2020-11-16T04:07:24Z</cp:lastPrinted>
  <dcterms:created xsi:type="dcterms:W3CDTF">2013-10-16T05:24:05Z</dcterms:created>
  <dcterms:modified xsi:type="dcterms:W3CDTF">2020-12-15T06:35:45Z</dcterms:modified>
  <cp:category/>
  <cp:version/>
  <cp:contentType/>
  <cp:contentStatus/>
</cp:coreProperties>
</file>